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5431" windowWidth="7725" windowHeight="7320" activeTab="0"/>
  </bookViews>
  <sheets>
    <sheet name="dem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'[5]DEMAND18'!#REF!</definedName>
    <definedName name="__123Graph_D" hidden="1">#REF!</definedName>
    <definedName name="_xlnm._FilterDatabase" localSheetId="0" hidden="1">'dem20'!$A$14:$L$112</definedName>
    <definedName name="_Regression_Int" localSheetId="0" hidden="1">1</definedName>
    <definedName name="ahcap">#REF!</definedName>
    <definedName name="censusrec">#REF!</definedName>
    <definedName name="charged" localSheetId="0">'dem20'!$E$8:$G$8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rec" localSheetId="0">'dem20'!#REF!</definedName>
    <definedName name="justice" localSheetId="0">'dem20'!$D$98:$L$98</definedName>
    <definedName name="justice">#REF!</definedName>
    <definedName name="justicerec">'dem20'!#REF!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'dem20'!$K$107</definedName>
    <definedName name="np">#REF!</definedName>
    <definedName name="Nutrition" localSheetId="0">#REF!</definedName>
    <definedName name="Nutrition">#REF!</definedName>
    <definedName name="oges">#REF!</definedName>
    <definedName name="pension" localSheetId="0">'dem20'!$D$106:$L$106</definedName>
    <definedName name="pension">#REF!</definedName>
    <definedName name="_xlnm.Print_Area" localSheetId="0">'dem20'!$A$1:$L$112</definedName>
    <definedName name="_xlnm.Print_Titles" localSheetId="0">'dem20'!$11:$14</definedName>
    <definedName name="pw">#REF!</definedName>
    <definedName name="pwcap">#REF!</definedName>
    <definedName name="rec" localSheetId="0">'dem20'!#REF!</definedName>
    <definedName name="rec">#REF!</definedName>
    <definedName name="rec1" localSheetId="0">'dem20'!$D$111:$L$111</definedName>
    <definedName name="rec1">#REF!</definedName>
    <definedName name="rec2" localSheetId="0">'dem20'!#REF!</definedName>
    <definedName name="reform">#REF!</definedName>
    <definedName name="revise" localSheetId="0">'dem20'!#REF!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'dem20'!#REF!</definedName>
    <definedName name="swc">#REF!</definedName>
    <definedName name="tax">#REF!</definedName>
    <definedName name="udhd">#REF!</definedName>
    <definedName name="urbancap">#REF!</definedName>
    <definedName name="voted" localSheetId="0">'dem20'!$E$9:$G$9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'dem20'!$A$1:$L$110</definedName>
    <definedName name="Z_239EE218_578E_4317_BEED_14D5D7089E27_.wvu.PrintArea" localSheetId="0" hidden="1">'dem20'!$A$1:$L$111</definedName>
    <definedName name="Z_239EE218_578E_4317_BEED_14D5D7089E27_.wvu.PrintTitles" localSheetId="0" hidden="1">'dem20'!$11:$14</definedName>
    <definedName name="Z_302A3EA3_AE96_11D5_A646_0050BA3D7AFD_.wvu.FilterData" localSheetId="0" hidden="1">'dem20'!$A$1:$L$110</definedName>
    <definedName name="Z_302A3EA3_AE96_11D5_A646_0050BA3D7AFD_.wvu.PrintArea" localSheetId="0" hidden="1">'dem20'!$A$1:$L$111</definedName>
    <definedName name="Z_302A3EA3_AE96_11D5_A646_0050BA3D7AFD_.wvu.PrintTitles" localSheetId="0" hidden="1">'dem20'!$11:$14</definedName>
    <definedName name="Z_36DBA021_0ECB_11D4_8064_004005726899_.wvu.FilterData" localSheetId="0" hidden="1">'dem20'!$C$16:$C$109</definedName>
    <definedName name="Z_36DBA021_0ECB_11D4_8064_004005726899_.wvu.PrintArea" localSheetId="0" hidden="1">'dem20'!$A$1:$L$109</definedName>
    <definedName name="Z_36DBA021_0ECB_11D4_8064_004005726899_.wvu.PrintTitles" localSheetId="0" hidden="1">'dem20'!$11:$14</definedName>
    <definedName name="Z_93EBE921_AE91_11D5_8685_004005726899_.wvu.FilterData" localSheetId="0" hidden="1">'dem20'!$C$16:$C$109</definedName>
    <definedName name="Z_93EBE921_AE91_11D5_8685_004005726899_.wvu.PrintArea" localSheetId="0" hidden="1">'dem20'!$A$1:$L$109</definedName>
    <definedName name="Z_93EBE921_AE91_11D5_8685_004005726899_.wvu.PrintTitles" localSheetId="0" hidden="1">'dem20'!$11:$14</definedName>
    <definedName name="Z_94DA79C1_0FDE_11D5_9579_000021DAEEA2_.wvu.FilterData" localSheetId="0" hidden="1">'dem20'!$C$16:$C$109</definedName>
    <definedName name="Z_94DA79C1_0FDE_11D5_9579_000021DAEEA2_.wvu.PrintArea" localSheetId="0" hidden="1">'dem20'!$A$1:$L$109</definedName>
    <definedName name="Z_94DA79C1_0FDE_11D5_9579_000021DAEEA2_.wvu.PrintTitles" localSheetId="0" hidden="1">'dem20'!$11:$14</definedName>
    <definedName name="Z_B4CB096A_161F_11D5_8064_004005726899_.wvu.FilterData" localSheetId="0" hidden="1">'dem20'!$C$16:$C$109</definedName>
    <definedName name="Z_C868F8C3_16D7_11D5_A68D_81D6213F5331_.wvu.FilterData" localSheetId="0" hidden="1">'dem20'!$C$16:$C$109</definedName>
    <definedName name="Z_C868F8C3_16D7_11D5_A68D_81D6213F5331_.wvu.PrintArea" localSheetId="0" hidden="1">'dem20'!$A$1:$L$109</definedName>
    <definedName name="Z_C868F8C3_16D7_11D5_A68D_81D6213F5331_.wvu.PrintTitles" localSheetId="0" hidden="1">'dem20'!$11:$14</definedName>
    <definedName name="Z_E5DF37BD_125C_11D5_8DC4_D0F5D88B3549_.wvu.FilterData" localSheetId="0" hidden="1">'dem20'!$C$16:$C$109</definedName>
    <definedName name="Z_E5DF37BD_125C_11D5_8DC4_D0F5D88B3549_.wvu.PrintArea" localSheetId="0" hidden="1">'dem20'!$A$1:$L$109</definedName>
    <definedName name="Z_E5DF37BD_125C_11D5_8DC4_D0F5D88B3549_.wvu.PrintTitles" localSheetId="0" hidden="1">'dem20'!$11:$14</definedName>
    <definedName name="Z_F8ADACC1_164E_11D6_B603_000021DAEEA2_.wvu.FilterData" localSheetId="0" hidden="1">'dem20'!$C$16:$C$109</definedName>
    <definedName name="Z_F8ADACC1_164E_11D6_B603_000021DAEEA2_.wvu.PrintArea" localSheetId="0" hidden="1">'dem20'!$A$1:$L$110</definedName>
    <definedName name="Z_F8ADACC1_164E_11D6_B603_000021DAEEA2_.wvu.PrintTitles" localSheetId="0" hidden="1">'dem20'!$11:$14</definedName>
  </definedNames>
  <calcPr fullCalcOnLoad="1"/>
</workbook>
</file>

<file path=xl/sharedStrings.xml><?xml version="1.0" encoding="utf-8"?>
<sst xmlns="http://schemas.openxmlformats.org/spreadsheetml/2006/main" count="181" uniqueCount="90">
  <si>
    <t>JUDICIARY</t>
  </si>
  <si>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</si>
  <si>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</si>
  <si>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</si>
  <si>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</si>
  <si>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</si>
  <si>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</si>
  <si>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</si>
  <si>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</si>
  <si>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</si>
  <si>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</si>
  <si>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</si>
  <si>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</si>
  <si>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</si>
  <si>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</si>
  <si>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</si>
  <si>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</si>
  <si>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</si>
  <si>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</si>
  <si>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</si>
  <si>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</si>
  <si>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</si>
  <si>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</si>
  <si>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</si>
  <si>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</si>
  <si>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</si>
  <si>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</si>
  <si>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</si>
  <si>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62.00.01</t>
  </si>
  <si>
    <t>62.00.11</t>
  </si>
  <si>
    <t>62.00.13</t>
  </si>
  <si>
    <t>Civil Court, Gyalshing</t>
  </si>
  <si>
    <t>63.00.01</t>
  </si>
  <si>
    <t>63.00.11</t>
  </si>
  <si>
    <t>63.00.13</t>
  </si>
  <si>
    <t>Civil Court, Namchi</t>
  </si>
  <si>
    <t>64.00.01</t>
  </si>
  <si>
    <t>64.00.11</t>
  </si>
  <si>
    <t>64.00.13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</si>
  <si>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</si>
  <si>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</si>
  <si>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</si>
  <si>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</si>
  <si>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</si>
  <si>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</si>
  <si>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</si>
  <si>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</si>
  <si>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</si>
  <si>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High Court Legal Services Committee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</si>
  <si>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</si>
  <si>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</si>
  <si>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</si>
  <si>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</si>
  <si>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</si>
  <si>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</si>
  <si>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</si>
  <si>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</si>
  <si>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</si>
  <si>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</si>
  <si>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</si>
  <si>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</si>
  <si>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</si>
  <si>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</si>
  <si>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</si>
  <si>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</si>
  <si>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</si>
  <si>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</si>
  <si>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DEMAND NO. 20</t>
  </si>
  <si>
    <t>Taluka's Legal Services Committee 
South and West</t>
  </si>
  <si>
    <t>A - General Services (a) Organs of State</t>
  </si>
  <si>
    <t>II. Details of the estimates and the heads under which this grant will be accounted for:</t>
  </si>
  <si>
    <t>Civil</t>
  </si>
  <si>
    <t>Civil and Session Courts</t>
  </si>
  <si>
    <t>District and Session Court, East and  North</t>
  </si>
  <si>
    <t>District and Session Court, West and South</t>
  </si>
  <si>
    <t>District Legal Services Authority East and 
North</t>
  </si>
  <si>
    <t>District Legal Services Authority 
South and West</t>
  </si>
  <si>
    <t>Taluka's Legal Services Committee 
East and North</t>
  </si>
  <si>
    <t>Pensionary Charges in respect of High Court Judges (Charged)</t>
  </si>
  <si>
    <t>(e) - Pensions and Miscellaneous General Services</t>
  </si>
  <si>
    <t>District Legal Services Authority South and West</t>
  </si>
  <si>
    <t>2011-12</t>
  </si>
  <si>
    <t>(In Thousands of Rupees)</t>
  </si>
  <si>
    <t>2012-13</t>
  </si>
  <si>
    <t>67.70.71</t>
  </si>
  <si>
    <t>Compensation under the Sikkim Compensation to Victims or their Dependents Scheme, 2011</t>
  </si>
  <si>
    <t>Rec</t>
  </si>
  <si>
    <t>I.  Estimate of the amount required in the year ending 31st March, 2014 to defray the charges in respect of Judiciary</t>
  </si>
  <si>
    <t>2013-14</t>
  </si>
  <si>
    <t>Administration of Justice, 00.911- Deduct recoveries of overpayments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</si>
</sst>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_-* #,##0.00\ _k_r_-;\-* #,##0.00\ _k_r_-;_-* &quot;-&quot;??\ _k_r_-;_-@_-"/>
    <numFmt numFmtId="187" formatCode="0#"/>
    <numFmt numFmtId="188" formatCode="00000#"/>
    <numFmt numFmtId="189" formatCode="00.000"/>
    <numFmt numFmtId="190" formatCode="0#.000"/>
    <numFmt numFmtId="191" formatCode="00"/>
    <numFmt numFmtId="192" formatCode="00.###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57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5" fillId="0" borderId="10" xfId="58" applyFont="1" applyFill="1" applyBorder="1">
      <alignment/>
      <protection/>
    </xf>
    <xf numFmtId="0" fontId="5" fillId="0" borderId="11" xfId="59" applyFont="1" applyFill="1" applyBorder="1" applyAlignment="1" applyProtection="1">
      <alignment horizontal="left" vertical="top" wrapText="1"/>
      <protection/>
    </xf>
    <xf numFmtId="0" fontId="5" fillId="0" borderId="11" xfId="59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Border="1" applyProtection="1">
      <alignment/>
      <protection/>
    </xf>
    <xf numFmtId="0" fontId="5" fillId="0" borderId="0" xfId="59" applyFont="1" applyFill="1" applyProtection="1">
      <alignment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0" fontId="5" fillId="0" borderId="10" xfId="59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7" fillId="0" borderId="0" xfId="57" applyFont="1" applyFill="1" applyAlignment="1">
      <alignment horizontal="left" vertical="top" wrapText="1"/>
      <protection/>
    </xf>
    <xf numFmtId="189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>
      <alignment vertical="top" wrapText="1"/>
      <protection/>
    </xf>
    <xf numFmtId="191" fontId="7" fillId="0" borderId="0" xfId="57" applyNumberFormat="1" applyFont="1" applyFill="1" applyAlignment="1">
      <alignment horizontal="right" vertical="top" wrapText="1"/>
      <protection/>
    </xf>
    <xf numFmtId="0" fontId="7" fillId="0" borderId="0" xfId="57" applyFont="1" applyFill="1" applyAlignment="1">
      <alignment vertical="top" wrapText="1"/>
      <protection/>
    </xf>
    <xf numFmtId="0" fontId="7" fillId="0" borderId="0" xfId="57" applyNumberFormat="1" applyFont="1" applyFill="1" applyAlignment="1" applyProtection="1">
      <alignment horizontal="right"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top"/>
      <protection/>
    </xf>
    <xf numFmtId="0" fontId="5" fillId="0" borderId="0" xfId="57" applyFont="1" applyFill="1" applyAlignment="1">
      <alignment vertical="top"/>
      <protection/>
    </xf>
    <xf numFmtId="0" fontId="4" fillId="0" borderId="0" xfId="57" applyFont="1" applyFill="1" applyAlignment="1">
      <alignment vertical="top" wrapText="1"/>
      <protection/>
    </xf>
    <xf numFmtId="189" fontId="4" fillId="0" borderId="0" xfId="57" applyNumberFormat="1" applyFont="1" applyFill="1" applyAlignment="1">
      <alignment horizontal="right" vertical="top" wrapText="1"/>
      <protection/>
    </xf>
    <xf numFmtId="0" fontId="5" fillId="0" borderId="0" xfId="57" applyNumberFormat="1" applyFont="1" applyFill="1" applyAlignment="1">
      <alignment horizontal="right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10" xfId="57" applyNumberFormat="1" applyFont="1" applyFill="1" applyBorder="1" applyAlignment="1" applyProtection="1">
      <alignment horizontal="right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42" applyNumberFormat="1" applyFont="1" applyFill="1" applyBorder="1" applyAlignment="1" applyProtection="1">
      <alignment horizontal="right"/>
      <protection/>
    </xf>
    <xf numFmtId="18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left" vertical="justify" wrapText="1"/>
      <protection/>
    </xf>
    <xf numFmtId="0" fontId="7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7" fillId="0" borderId="0" xfId="42" applyNumberFormat="1" applyFont="1" applyFill="1" applyBorder="1" applyAlignment="1" applyProtection="1">
      <alignment horizontal="right"/>
      <protection/>
    </xf>
    <xf numFmtId="187" fontId="7" fillId="0" borderId="0" xfId="57" applyNumberFormat="1" applyFont="1" applyFill="1" applyBorder="1" applyAlignment="1">
      <alignment vertical="top" wrapText="1"/>
      <protection/>
    </xf>
    <xf numFmtId="0" fontId="7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>
      <alignment/>
      <protection/>
    </xf>
    <xf numFmtId="190" fontId="6" fillId="0" borderId="0" xfId="57" applyNumberFormat="1" applyFont="1" applyFill="1" applyBorder="1" applyAlignment="1">
      <alignment vertical="top" wrapText="1"/>
      <protection/>
    </xf>
    <xf numFmtId="0" fontId="7" fillId="0" borderId="0" xfId="42" applyNumberFormat="1" applyFont="1" applyFill="1" applyAlignment="1">
      <alignment horizontal="right"/>
    </xf>
    <xf numFmtId="0" fontId="7" fillId="0" borderId="0" xfId="57" applyNumberFormat="1" applyFont="1" applyFill="1" applyAlignment="1">
      <alignment horizontal="right"/>
      <protection/>
    </xf>
    <xf numFmtId="0" fontId="5" fillId="0" borderId="12" xfId="57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 applyProtection="1">
      <alignment horizontal="left" vertical="top" wrapText="1"/>
      <protection/>
    </xf>
    <xf numFmtId="0" fontId="6" fillId="0" borderId="12" xfId="57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Protection="1">
      <alignment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>
      <alignment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5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>
      <alignment/>
      <protection/>
    </xf>
    <xf numFmtId="0" fontId="7" fillId="0" borderId="10" xfId="58" applyNumberFormat="1" applyFont="1" applyFill="1" applyBorder="1" applyAlignment="1" applyProtection="1">
      <alignment horizontal="right"/>
      <protection/>
    </xf>
    <xf numFmtId="0" fontId="5" fillId="0" borderId="10" xfId="58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Border="1" applyAlignment="1" applyProtection="1">
      <alignment horizontal="right"/>
      <protection/>
    </xf>
    <xf numFmtId="186" fontId="5" fillId="0" borderId="0" xfId="42" applyNumberFormat="1" applyFont="1" applyFill="1" applyBorder="1" applyAlignment="1" applyProtection="1">
      <alignment horizontal="right" wrapText="1"/>
      <protection/>
    </xf>
    <xf numFmtId="171" fontId="5" fillId="0" borderId="0" xfId="42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71" fontId="7" fillId="0" borderId="0" xfId="42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171" fontId="5" fillId="0" borderId="0" xfId="42" applyFont="1" applyFill="1" applyBorder="1" applyAlignment="1">
      <alignment horizontal="right" wrapText="1"/>
    </xf>
    <xf numFmtId="0" fontId="5" fillId="0" borderId="10" xfId="57" applyFont="1" applyFill="1" applyBorder="1">
      <alignment/>
      <protection/>
    </xf>
    <xf numFmtId="0" fontId="5" fillId="0" borderId="10" xfId="57" applyNumberFormat="1" applyFont="1" applyFill="1" applyBorder="1">
      <alignment/>
      <protection/>
    </xf>
    <xf numFmtId="0" fontId="5" fillId="0" borderId="10" xfId="42" applyNumberFormat="1" applyFont="1" applyFill="1" applyBorder="1" applyAlignment="1">
      <alignment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171" fontId="5" fillId="0" borderId="10" xfId="42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171" fontId="5" fillId="0" borderId="0" xfId="42" applyFont="1" applyFill="1" applyAlignment="1" applyProtection="1">
      <alignment horizontal="right" wrapText="1"/>
      <protection/>
    </xf>
    <xf numFmtId="0" fontId="7" fillId="0" borderId="10" xfId="57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Alignment="1" applyProtection="1">
      <alignment horizontal="right" wrapText="1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171" fontId="5" fillId="0" borderId="12" xfId="42" applyFont="1" applyFill="1" applyBorder="1" applyAlignment="1" applyProtection="1">
      <alignment horizontal="right" wrapText="1"/>
      <protection/>
    </xf>
    <xf numFmtId="0" fontId="5" fillId="0" borderId="12" xfId="57" applyNumberFormat="1" applyFont="1" applyFill="1" applyBorder="1" applyAlignment="1" applyProtection="1">
      <alignment horizontal="right" wrapText="1"/>
      <protection/>
    </xf>
    <xf numFmtId="0" fontId="7" fillId="0" borderId="12" xfId="57" applyNumberFormat="1" applyFont="1" applyFill="1" applyBorder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0" fontId="7" fillId="0" borderId="0" xfId="57" applyNumberFormat="1" applyFont="1" applyFill="1" applyAlignment="1" applyProtection="1">
      <alignment horizontal="right" wrapText="1"/>
      <protection/>
    </xf>
    <xf numFmtId="0" fontId="7" fillId="0" borderId="0" xfId="57" applyNumberFormat="1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Alignment="1">
      <alignment horizontal="right" wrapText="1"/>
    </xf>
    <xf numFmtId="0" fontId="5" fillId="0" borderId="0" xfId="58" applyFont="1" applyFill="1" applyBorder="1" applyAlignment="1" applyProtection="1">
      <alignment horizontal="left"/>
      <protection/>
    </xf>
    <xf numFmtId="0" fontId="5" fillId="0" borderId="10" xfId="58" applyFont="1" applyFill="1" applyBorder="1" applyAlignment="1" applyProtection="1">
      <alignment horizontal="left"/>
      <protection/>
    </xf>
    <xf numFmtId="0" fontId="7" fillId="0" borderId="12" xfId="42" applyNumberFormat="1" applyFont="1" applyFill="1" applyBorder="1" applyAlignment="1" applyProtection="1">
      <alignment horizontal="right" wrapText="1"/>
      <protection/>
    </xf>
    <xf numFmtId="0" fontId="7" fillId="0" borderId="1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>
      <alignment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5" fillId="0" borderId="11" xfId="58" applyNumberFormat="1" applyFont="1" applyFill="1" applyBorder="1" applyAlignment="1" applyProtection="1">
      <alignment horizontal="center"/>
      <protection/>
    </xf>
    <xf numFmtId="188" fontId="7" fillId="0" borderId="0" xfId="57" applyNumberFormat="1" applyFont="1" applyFill="1" applyAlignment="1">
      <alignment horizontal="right" vertical="top" wrapText="1"/>
      <protection/>
    </xf>
    <xf numFmtId="188" fontId="5" fillId="0" borderId="0" xfId="57" applyNumberFormat="1" applyFont="1" applyFill="1" applyAlignment="1">
      <alignment horizontal="right" vertical="top" wrapText="1"/>
      <protection/>
    </xf>
    <xf numFmtId="188" fontId="5" fillId="0" borderId="0" xfId="57" applyNumberFormat="1" applyFont="1" applyFill="1" applyBorder="1" applyAlignment="1">
      <alignment horizontal="right" vertical="top" wrapText="1"/>
      <protection/>
    </xf>
    <xf numFmtId="188" fontId="7" fillId="0" borderId="0" xfId="57" applyNumberFormat="1" applyFont="1" applyFill="1" applyBorder="1" applyAlignment="1">
      <alignment horizontal="righ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2.421875" defaultRowHeight="12.75"/>
  <cols>
    <col min="1" max="1" width="6.421875" style="3" customWidth="1"/>
    <col min="2" max="2" width="8.140625" style="4" customWidth="1"/>
    <col min="3" max="3" width="34.57421875" style="2" customWidth="1"/>
    <col min="4" max="4" width="8.57421875" style="2" customWidth="1"/>
    <col min="5" max="5" width="9.421875" style="63" customWidth="1"/>
    <col min="6" max="6" width="8.421875" style="2" customWidth="1"/>
    <col min="7" max="7" width="8.57421875" style="2" customWidth="1"/>
    <col min="8" max="8" width="8.57421875" style="63" customWidth="1"/>
    <col min="9" max="9" width="8.421875" style="63" customWidth="1"/>
    <col min="10" max="10" width="8.57421875" style="2" customWidth="1"/>
    <col min="11" max="11" width="9.140625" style="2" customWidth="1"/>
    <col min="12" max="12" width="8.421875" style="2" customWidth="1"/>
    <col min="13" max="16384" width="12.421875" style="2" customWidth="1"/>
  </cols>
  <sheetData>
    <row r="1" spans="1:12" ht="13.5" customHeight="1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3.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3:12" ht="13.5" customHeight="1">
      <c r="C3" s="1"/>
      <c r="E3" s="82"/>
      <c r="F3" s="1"/>
      <c r="G3" s="1"/>
      <c r="H3" s="82"/>
      <c r="I3" s="82"/>
      <c r="J3" s="1"/>
      <c r="K3" s="1"/>
      <c r="L3" s="1"/>
    </row>
    <row r="4" spans="4:12" ht="13.5" customHeight="1">
      <c r="D4" s="5" t="s">
        <v>69</v>
      </c>
      <c r="E4" s="82">
        <v>2014</v>
      </c>
      <c r="F4" s="6" t="s">
        <v>1</v>
      </c>
      <c r="G4" s="1"/>
      <c r="H4" s="82"/>
      <c r="I4" s="82"/>
      <c r="J4" s="1"/>
      <c r="K4" s="1"/>
      <c r="L4" s="1"/>
    </row>
    <row r="5" spans="4:12" ht="13.5" customHeight="1">
      <c r="D5" s="5" t="s">
        <v>79</v>
      </c>
      <c r="E5" s="82">
        <v>2071</v>
      </c>
      <c r="F5" s="6" t="s">
        <v>2</v>
      </c>
      <c r="G5" s="1"/>
      <c r="H5" s="82"/>
      <c r="I5" s="82"/>
      <c r="J5" s="1"/>
      <c r="K5" s="1"/>
      <c r="L5" s="1"/>
    </row>
    <row r="6" spans="1:12" ht="13.5" customHeight="1">
      <c r="A6" s="7" t="s">
        <v>87</v>
      </c>
      <c r="C6" s="5"/>
      <c r="E6" s="83"/>
      <c r="F6" s="1"/>
      <c r="G6" s="1"/>
      <c r="H6" s="82"/>
      <c r="I6" s="82"/>
      <c r="J6" s="1"/>
      <c r="K6" s="1"/>
      <c r="L6" s="1"/>
    </row>
    <row r="7" spans="1:7" ht="13.5" customHeight="1">
      <c r="A7" s="2"/>
      <c r="E7" s="66" t="s">
        <v>3</v>
      </c>
      <c r="F7" s="8" t="s">
        <v>4</v>
      </c>
      <c r="G7" s="8" t="s">
        <v>14</v>
      </c>
    </row>
    <row r="8" spans="1:12" ht="13.5" customHeight="1">
      <c r="A8" s="2"/>
      <c r="D8" s="60" t="s">
        <v>5</v>
      </c>
      <c r="E8" s="61">
        <f>L108</f>
        <v>102707</v>
      </c>
      <c r="F8" s="62" t="s">
        <v>6</v>
      </c>
      <c r="G8" s="61">
        <f>F8+E8</f>
        <v>102707</v>
      </c>
      <c r="J8" s="63"/>
      <c r="K8" s="63"/>
      <c r="L8" s="63"/>
    </row>
    <row r="9" spans="1:12" ht="13.5" customHeight="1">
      <c r="A9" s="2"/>
      <c r="D9" s="64" t="s">
        <v>7</v>
      </c>
      <c r="E9" s="65">
        <f>L109</f>
        <v>118889</v>
      </c>
      <c r="F9" s="66" t="s">
        <v>6</v>
      </c>
      <c r="G9" s="65">
        <f>F9+E9</f>
        <v>118889</v>
      </c>
      <c r="J9" s="63"/>
      <c r="K9" s="63"/>
      <c r="L9" s="63"/>
    </row>
    <row r="10" spans="1:12" ht="13.5" customHeight="1">
      <c r="A10" s="6" t="s">
        <v>70</v>
      </c>
      <c r="C10" s="6"/>
      <c r="D10" s="63"/>
      <c r="F10" s="63"/>
      <c r="G10" s="63"/>
      <c r="J10" s="63"/>
      <c r="K10" s="63"/>
      <c r="L10" s="63"/>
    </row>
    <row r="11" spans="3:12" ht="13.5" customHeight="1">
      <c r="C11" s="9"/>
      <c r="D11" s="67"/>
      <c r="E11" s="67"/>
      <c r="F11" s="67"/>
      <c r="G11" s="67"/>
      <c r="H11" s="67"/>
      <c r="I11" s="98"/>
      <c r="J11" s="68"/>
      <c r="K11" s="69"/>
      <c r="L11" s="70" t="s">
        <v>82</v>
      </c>
    </row>
    <row r="12" spans="1:12" s="13" customFormat="1" ht="13.5" customHeight="1">
      <c r="A12" s="10"/>
      <c r="B12" s="11"/>
      <c r="C12" s="105"/>
      <c r="D12" s="113" t="s">
        <v>8</v>
      </c>
      <c r="E12" s="113"/>
      <c r="F12" s="111" t="s">
        <v>9</v>
      </c>
      <c r="G12" s="111"/>
      <c r="H12" s="111" t="s">
        <v>10</v>
      </c>
      <c r="I12" s="111"/>
      <c r="J12" s="111" t="s">
        <v>9</v>
      </c>
      <c r="K12" s="111"/>
      <c r="L12" s="111"/>
    </row>
    <row r="13" spans="1:12" s="13" customFormat="1" ht="13.5" customHeight="1">
      <c r="A13" s="14"/>
      <c r="B13" s="15"/>
      <c r="C13" s="105" t="s">
        <v>11</v>
      </c>
      <c r="D13" s="111" t="s">
        <v>81</v>
      </c>
      <c r="E13" s="111"/>
      <c r="F13" s="111" t="s">
        <v>83</v>
      </c>
      <c r="G13" s="111"/>
      <c r="H13" s="111" t="s">
        <v>83</v>
      </c>
      <c r="I13" s="111"/>
      <c r="J13" s="111" t="s">
        <v>88</v>
      </c>
      <c r="K13" s="111"/>
      <c r="L13" s="111"/>
    </row>
    <row r="14" spans="1:12" s="13" customFormat="1" ht="13.5" customHeight="1">
      <c r="A14" s="16"/>
      <c r="B14" s="17"/>
      <c r="C14" s="106"/>
      <c r="D14" s="71" t="s">
        <v>12</v>
      </c>
      <c r="E14" s="71" t="s">
        <v>13</v>
      </c>
      <c r="F14" s="71" t="s">
        <v>12</v>
      </c>
      <c r="G14" s="71" t="s">
        <v>13</v>
      </c>
      <c r="H14" s="71" t="s">
        <v>12</v>
      </c>
      <c r="I14" s="71" t="s">
        <v>13</v>
      </c>
      <c r="J14" s="71" t="s">
        <v>12</v>
      </c>
      <c r="K14" s="71" t="s">
        <v>13</v>
      </c>
      <c r="L14" s="71" t="s">
        <v>14</v>
      </c>
    </row>
    <row r="15" spans="1:12" s="13" customFormat="1" ht="12.75" customHeight="1">
      <c r="A15" s="14"/>
      <c r="B15" s="15"/>
      <c r="C15" s="1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2.75" customHeight="1">
      <c r="A16" s="18"/>
      <c r="B16" s="19"/>
      <c r="C16" s="20" t="s">
        <v>15</v>
      </c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3" t="s">
        <v>16</v>
      </c>
      <c r="B17" s="21">
        <v>2014</v>
      </c>
      <c r="C17" s="22" t="s">
        <v>1</v>
      </c>
      <c r="D17" s="63"/>
      <c r="F17" s="63"/>
      <c r="G17" s="63"/>
      <c r="H17" s="34"/>
      <c r="J17" s="63"/>
      <c r="K17" s="63"/>
      <c r="L17" s="63"/>
    </row>
    <row r="18" spans="1:12" ht="12.75" customHeight="1">
      <c r="A18" s="23"/>
      <c r="B18" s="24">
        <v>0.102</v>
      </c>
      <c r="C18" s="25" t="s">
        <v>17</v>
      </c>
      <c r="D18" s="63"/>
      <c r="F18" s="63"/>
      <c r="G18" s="63"/>
      <c r="H18" s="34"/>
      <c r="J18" s="63"/>
      <c r="K18" s="63"/>
      <c r="L18" s="63"/>
    </row>
    <row r="19" spans="1:12" ht="12.75" customHeight="1">
      <c r="A19" s="23"/>
      <c r="B19" s="26">
        <v>60</v>
      </c>
      <c r="C19" s="27" t="s">
        <v>18</v>
      </c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 customHeight="1">
      <c r="A20" s="23"/>
      <c r="B20" s="114" t="s">
        <v>19</v>
      </c>
      <c r="C20" s="27" t="s">
        <v>20</v>
      </c>
      <c r="D20" s="90">
        <v>0</v>
      </c>
      <c r="E20" s="99">
        <v>53022</v>
      </c>
      <c r="F20" s="90">
        <v>0</v>
      </c>
      <c r="G20" s="100">
        <v>66820</v>
      </c>
      <c r="H20" s="90">
        <v>0</v>
      </c>
      <c r="I20" s="100">
        <v>66820</v>
      </c>
      <c r="J20" s="90">
        <v>0</v>
      </c>
      <c r="K20" s="100">
        <v>75000</v>
      </c>
      <c r="L20" s="28">
        <f>SUM(J20:K20)</f>
        <v>75000</v>
      </c>
    </row>
    <row r="21" spans="1:12" ht="12.75" customHeight="1">
      <c r="A21" s="23"/>
      <c r="B21" s="114" t="s">
        <v>21</v>
      </c>
      <c r="C21" s="27" t="s">
        <v>22</v>
      </c>
      <c r="D21" s="90">
        <v>0</v>
      </c>
      <c r="E21" s="99">
        <v>786</v>
      </c>
      <c r="F21" s="90">
        <v>0</v>
      </c>
      <c r="G21" s="100">
        <v>2000</v>
      </c>
      <c r="H21" s="90">
        <v>0</v>
      </c>
      <c r="I21" s="100">
        <v>2000</v>
      </c>
      <c r="J21" s="90">
        <v>0</v>
      </c>
      <c r="K21" s="100">
        <v>2000</v>
      </c>
      <c r="L21" s="28">
        <f>SUM(J21:K21)</f>
        <v>2000</v>
      </c>
    </row>
    <row r="22" spans="1:12" ht="12.75" customHeight="1">
      <c r="A22" s="23"/>
      <c r="B22" s="114" t="s">
        <v>23</v>
      </c>
      <c r="C22" s="27" t="s">
        <v>24</v>
      </c>
      <c r="D22" s="90">
        <v>0</v>
      </c>
      <c r="E22" s="84">
        <v>14503</v>
      </c>
      <c r="F22" s="74">
        <v>0</v>
      </c>
      <c r="G22" s="101">
        <v>14500</v>
      </c>
      <c r="H22" s="74">
        <v>0</v>
      </c>
      <c r="I22" s="101">
        <v>14500</v>
      </c>
      <c r="J22" s="90">
        <v>0</v>
      </c>
      <c r="K22" s="101">
        <v>14500</v>
      </c>
      <c r="L22" s="29">
        <f>SUM(J22:K22)</f>
        <v>14500</v>
      </c>
    </row>
    <row r="23" spans="1:12" ht="12.75" customHeight="1">
      <c r="A23" s="23" t="s">
        <v>14</v>
      </c>
      <c r="B23" s="26">
        <v>60</v>
      </c>
      <c r="C23" s="27" t="s">
        <v>18</v>
      </c>
      <c r="D23" s="94">
        <f aca="true" t="shared" si="0" ref="D23:L23">SUM(D20:D22)</f>
        <v>0</v>
      </c>
      <c r="E23" s="97">
        <f t="shared" si="0"/>
        <v>68311</v>
      </c>
      <c r="F23" s="94">
        <f t="shared" si="0"/>
        <v>0</v>
      </c>
      <c r="G23" s="96">
        <f t="shared" si="0"/>
        <v>83320</v>
      </c>
      <c r="H23" s="94">
        <f t="shared" si="0"/>
        <v>0</v>
      </c>
      <c r="I23" s="96">
        <f t="shared" si="0"/>
        <v>83320</v>
      </c>
      <c r="J23" s="94">
        <f t="shared" si="0"/>
        <v>0</v>
      </c>
      <c r="K23" s="96">
        <f t="shared" si="0"/>
        <v>91500</v>
      </c>
      <c r="L23" s="96">
        <f t="shared" si="0"/>
        <v>91500</v>
      </c>
    </row>
    <row r="24" spans="1:12" s="31" customFormat="1" ht="12.75" customHeight="1">
      <c r="A24" s="30" t="s">
        <v>14</v>
      </c>
      <c r="B24" s="24">
        <v>0.102</v>
      </c>
      <c r="C24" s="25" t="s">
        <v>17</v>
      </c>
      <c r="D24" s="87">
        <f aca="true" t="shared" si="1" ref="D24:L24">D23-D112</f>
        <v>0</v>
      </c>
      <c r="E24" s="102">
        <f t="shared" si="1"/>
        <v>68311</v>
      </c>
      <c r="F24" s="87">
        <f t="shared" si="1"/>
        <v>0</v>
      </c>
      <c r="G24" s="91">
        <f t="shared" si="1"/>
        <v>83320</v>
      </c>
      <c r="H24" s="87">
        <f t="shared" si="1"/>
        <v>0</v>
      </c>
      <c r="I24" s="91">
        <f t="shared" si="1"/>
        <v>83320</v>
      </c>
      <c r="J24" s="87">
        <f t="shared" si="1"/>
        <v>0</v>
      </c>
      <c r="K24" s="91">
        <f t="shared" si="1"/>
        <v>91500</v>
      </c>
      <c r="L24" s="91">
        <f t="shared" si="1"/>
        <v>91500</v>
      </c>
    </row>
    <row r="25" spans="2:12" ht="12.75" customHeight="1">
      <c r="B25" s="21"/>
      <c r="C25" s="32"/>
      <c r="D25" s="29"/>
      <c r="E25" s="29"/>
      <c r="F25" s="29"/>
      <c r="G25" s="29"/>
      <c r="H25" s="29"/>
      <c r="I25" s="29"/>
      <c r="J25" s="29"/>
      <c r="K25" s="29"/>
      <c r="L25" s="29"/>
    </row>
    <row r="26" spans="2:12" ht="12.75" customHeight="1">
      <c r="B26" s="33">
        <v>0.105</v>
      </c>
      <c r="C26" s="22" t="s">
        <v>72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2.75" customHeight="1">
      <c r="B27" s="4">
        <v>61</v>
      </c>
      <c r="C27" s="35" t="s">
        <v>73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2.75" customHeight="1">
      <c r="B28" s="115" t="s">
        <v>25</v>
      </c>
      <c r="C28" s="35" t="s">
        <v>20</v>
      </c>
      <c r="D28" s="90">
        <v>0</v>
      </c>
      <c r="E28" s="99">
        <v>31192</v>
      </c>
      <c r="F28" s="90">
        <v>0</v>
      </c>
      <c r="G28" s="92">
        <v>35784</v>
      </c>
      <c r="H28" s="90">
        <v>0</v>
      </c>
      <c r="I28" s="92">
        <v>35784</v>
      </c>
      <c r="J28" s="90">
        <v>0</v>
      </c>
      <c r="K28" s="92">
        <v>45518</v>
      </c>
      <c r="L28" s="36">
        <f>SUM(J28:K28)</f>
        <v>45518</v>
      </c>
    </row>
    <row r="29" spans="2:12" ht="12.75" customHeight="1">
      <c r="B29" s="115" t="s">
        <v>26</v>
      </c>
      <c r="C29" s="35" t="s">
        <v>22</v>
      </c>
      <c r="D29" s="90">
        <v>0</v>
      </c>
      <c r="E29" s="99">
        <v>282</v>
      </c>
      <c r="F29" s="90">
        <v>0</v>
      </c>
      <c r="G29" s="92">
        <v>1308</v>
      </c>
      <c r="H29" s="90">
        <v>0</v>
      </c>
      <c r="I29" s="92">
        <v>1308</v>
      </c>
      <c r="J29" s="90">
        <v>0</v>
      </c>
      <c r="K29" s="92">
        <v>1500</v>
      </c>
      <c r="L29" s="36">
        <f>SUM(J29:K29)</f>
        <v>1500</v>
      </c>
    </row>
    <row r="30" spans="2:12" ht="12.75" customHeight="1">
      <c r="B30" s="115" t="s">
        <v>27</v>
      </c>
      <c r="C30" s="35" t="s">
        <v>24</v>
      </c>
      <c r="D30" s="90">
        <v>0</v>
      </c>
      <c r="E30" s="84">
        <v>3015</v>
      </c>
      <c r="F30" s="74">
        <v>0</v>
      </c>
      <c r="G30" s="103">
        <v>2290</v>
      </c>
      <c r="H30" s="74">
        <v>0</v>
      </c>
      <c r="I30" s="103">
        <v>2290</v>
      </c>
      <c r="J30" s="90">
        <v>0</v>
      </c>
      <c r="K30" s="103">
        <v>5522</v>
      </c>
      <c r="L30" s="37">
        <f>SUM(J30:K30)</f>
        <v>5522</v>
      </c>
    </row>
    <row r="31" spans="1:12" ht="12.75" customHeight="1">
      <c r="A31" s="3" t="s">
        <v>14</v>
      </c>
      <c r="B31" s="4">
        <v>61</v>
      </c>
      <c r="C31" s="35" t="s">
        <v>73</v>
      </c>
      <c r="D31" s="94">
        <f aca="true" t="shared" si="2" ref="D31:L31">SUM(D28:D30)</f>
        <v>0</v>
      </c>
      <c r="E31" s="95">
        <f t="shared" si="2"/>
        <v>34489</v>
      </c>
      <c r="F31" s="94">
        <f t="shared" si="2"/>
        <v>0</v>
      </c>
      <c r="G31" s="95">
        <f t="shared" si="2"/>
        <v>39382</v>
      </c>
      <c r="H31" s="94">
        <f t="shared" si="2"/>
        <v>0</v>
      </c>
      <c r="I31" s="95">
        <f t="shared" si="2"/>
        <v>39382</v>
      </c>
      <c r="J31" s="94">
        <f t="shared" si="2"/>
        <v>0</v>
      </c>
      <c r="K31" s="95">
        <f t="shared" si="2"/>
        <v>52540</v>
      </c>
      <c r="L31" s="95">
        <f t="shared" si="2"/>
        <v>52540</v>
      </c>
    </row>
    <row r="32" spans="3:12" ht="12.75" customHeight="1">
      <c r="C32" s="35"/>
      <c r="D32" s="37"/>
      <c r="E32" s="37"/>
      <c r="F32" s="37"/>
      <c r="G32" s="37"/>
      <c r="H32" s="37"/>
      <c r="I32" s="37"/>
      <c r="J32" s="37"/>
      <c r="K32" s="37"/>
      <c r="L32" s="37"/>
    </row>
    <row r="33" spans="2:12" ht="12.75" customHeight="1">
      <c r="B33" s="4">
        <v>62</v>
      </c>
      <c r="C33" s="35" t="s">
        <v>74</v>
      </c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 customHeight="1">
      <c r="A34" s="18"/>
      <c r="B34" s="116" t="s">
        <v>28</v>
      </c>
      <c r="C34" s="41" t="s">
        <v>20</v>
      </c>
      <c r="D34" s="90">
        <v>0</v>
      </c>
      <c r="E34" s="92">
        <v>13956</v>
      </c>
      <c r="F34" s="74">
        <v>0</v>
      </c>
      <c r="G34" s="103">
        <v>15032</v>
      </c>
      <c r="H34" s="74">
        <v>0</v>
      </c>
      <c r="I34" s="103">
        <v>15032</v>
      </c>
      <c r="J34" s="90">
        <v>0</v>
      </c>
      <c r="K34" s="103">
        <f>16000+9005</f>
        <v>25005</v>
      </c>
      <c r="L34" s="37">
        <f>SUM(J34:K34)</f>
        <v>25005</v>
      </c>
    </row>
    <row r="35" spans="1:12" ht="12.75" customHeight="1">
      <c r="A35" s="18"/>
      <c r="B35" s="116" t="s">
        <v>29</v>
      </c>
      <c r="C35" s="41" t="s">
        <v>22</v>
      </c>
      <c r="D35" s="90">
        <v>0</v>
      </c>
      <c r="E35" s="92">
        <v>157</v>
      </c>
      <c r="F35" s="74">
        <v>0</v>
      </c>
      <c r="G35" s="103">
        <v>350</v>
      </c>
      <c r="H35" s="74">
        <v>0</v>
      </c>
      <c r="I35" s="103">
        <v>350</v>
      </c>
      <c r="J35" s="90">
        <v>0</v>
      </c>
      <c r="K35" s="103">
        <f>500+300</f>
        <v>800</v>
      </c>
      <c r="L35" s="37">
        <f>SUM(J35:K35)</f>
        <v>800</v>
      </c>
    </row>
    <row r="36" spans="1:12" ht="12.75" customHeight="1">
      <c r="A36" s="18"/>
      <c r="B36" s="116" t="s">
        <v>30</v>
      </c>
      <c r="C36" s="41" t="s">
        <v>24</v>
      </c>
      <c r="D36" s="90">
        <v>0</v>
      </c>
      <c r="E36" s="103">
        <v>1517</v>
      </c>
      <c r="F36" s="74">
        <v>0</v>
      </c>
      <c r="G36" s="103">
        <v>1500</v>
      </c>
      <c r="H36" s="74">
        <v>0</v>
      </c>
      <c r="I36" s="103">
        <v>1500</v>
      </c>
      <c r="J36" s="90">
        <v>0</v>
      </c>
      <c r="K36" s="103">
        <f>1800+800</f>
        <v>2600</v>
      </c>
      <c r="L36" s="37">
        <f>SUM(J36:K36)</f>
        <v>2600</v>
      </c>
    </row>
    <row r="37" spans="1:12" ht="12.75" customHeight="1">
      <c r="A37" s="39" t="s">
        <v>14</v>
      </c>
      <c r="B37" s="77">
        <v>62</v>
      </c>
      <c r="C37" s="40" t="s">
        <v>74</v>
      </c>
      <c r="D37" s="94">
        <f aca="true" t="shared" si="3" ref="D37:L37">SUM(D34:D36)</f>
        <v>0</v>
      </c>
      <c r="E37" s="95">
        <f t="shared" si="3"/>
        <v>15630</v>
      </c>
      <c r="F37" s="94">
        <f t="shared" si="3"/>
        <v>0</v>
      </c>
      <c r="G37" s="95">
        <f t="shared" si="3"/>
        <v>16882</v>
      </c>
      <c r="H37" s="94">
        <f t="shared" si="3"/>
        <v>0</v>
      </c>
      <c r="I37" s="95">
        <f t="shared" si="3"/>
        <v>16882</v>
      </c>
      <c r="J37" s="94">
        <f t="shared" si="3"/>
        <v>0</v>
      </c>
      <c r="K37" s="95">
        <f t="shared" si="3"/>
        <v>28405</v>
      </c>
      <c r="L37" s="95">
        <f t="shared" si="3"/>
        <v>28405</v>
      </c>
    </row>
    <row r="38" spans="1:12" ht="3.75" customHeight="1">
      <c r="A38" s="18"/>
      <c r="B38" s="19"/>
      <c r="C38" s="41"/>
      <c r="D38" s="73"/>
      <c r="E38" s="37"/>
      <c r="F38" s="73"/>
      <c r="G38" s="37"/>
      <c r="H38" s="84"/>
      <c r="I38" s="37"/>
      <c r="J38" s="73"/>
      <c r="K38" s="37"/>
      <c r="L38" s="37"/>
    </row>
    <row r="39" spans="1:12" ht="12.75">
      <c r="A39" s="18"/>
      <c r="B39" s="19">
        <v>63</v>
      </c>
      <c r="C39" s="41" t="s">
        <v>31</v>
      </c>
      <c r="D39" s="42"/>
      <c r="E39" s="37"/>
      <c r="F39" s="34"/>
      <c r="G39" s="34"/>
      <c r="H39" s="34"/>
      <c r="I39" s="34"/>
      <c r="J39" s="34"/>
      <c r="K39" s="34"/>
      <c r="L39" s="34"/>
    </row>
    <row r="40" spans="1:12" ht="12.75">
      <c r="A40" s="18"/>
      <c r="B40" s="116" t="s">
        <v>32</v>
      </c>
      <c r="C40" s="41" t="s">
        <v>20</v>
      </c>
      <c r="D40" s="90">
        <v>0</v>
      </c>
      <c r="E40" s="103">
        <v>3902</v>
      </c>
      <c r="F40" s="90">
        <v>0</v>
      </c>
      <c r="G40" s="92">
        <v>5252</v>
      </c>
      <c r="H40" s="90">
        <v>0</v>
      </c>
      <c r="I40" s="92">
        <v>5252</v>
      </c>
      <c r="J40" s="90">
        <v>0</v>
      </c>
      <c r="K40" s="92">
        <v>6300</v>
      </c>
      <c r="L40" s="36">
        <f>SUM(J40:K40)</f>
        <v>6300</v>
      </c>
    </row>
    <row r="41" spans="1:12" ht="12.75">
      <c r="A41" s="18"/>
      <c r="B41" s="116" t="s">
        <v>33</v>
      </c>
      <c r="C41" s="41" t="s">
        <v>22</v>
      </c>
      <c r="D41" s="90">
        <v>0</v>
      </c>
      <c r="E41" s="103">
        <v>91</v>
      </c>
      <c r="F41" s="90">
        <v>0</v>
      </c>
      <c r="G41" s="92">
        <v>150</v>
      </c>
      <c r="H41" s="90">
        <v>0</v>
      </c>
      <c r="I41" s="92">
        <v>150</v>
      </c>
      <c r="J41" s="90">
        <v>0</v>
      </c>
      <c r="K41" s="92">
        <v>200</v>
      </c>
      <c r="L41" s="36">
        <f>SUM(J41:K41)</f>
        <v>200</v>
      </c>
    </row>
    <row r="42" spans="1:12" ht="12.75">
      <c r="A42" s="18"/>
      <c r="B42" s="116" t="s">
        <v>34</v>
      </c>
      <c r="C42" s="41" t="s">
        <v>24</v>
      </c>
      <c r="D42" s="90">
        <v>0</v>
      </c>
      <c r="E42" s="103">
        <v>200</v>
      </c>
      <c r="F42" s="74">
        <v>0</v>
      </c>
      <c r="G42" s="103">
        <v>220</v>
      </c>
      <c r="H42" s="74">
        <v>0</v>
      </c>
      <c r="I42" s="103">
        <v>220</v>
      </c>
      <c r="J42" s="90">
        <v>0</v>
      </c>
      <c r="K42" s="103">
        <v>350</v>
      </c>
      <c r="L42" s="37">
        <f>SUM(J42:K42)</f>
        <v>350</v>
      </c>
    </row>
    <row r="43" spans="1:12" ht="12.75">
      <c r="A43" s="18" t="s">
        <v>14</v>
      </c>
      <c r="B43" s="19">
        <v>63</v>
      </c>
      <c r="C43" s="41" t="s">
        <v>31</v>
      </c>
      <c r="D43" s="94">
        <f aca="true" t="shared" si="4" ref="D43:L43">SUM(D40:D42)</f>
        <v>0</v>
      </c>
      <c r="E43" s="95">
        <f t="shared" si="4"/>
        <v>4193</v>
      </c>
      <c r="F43" s="94">
        <f t="shared" si="4"/>
        <v>0</v>
      </c>
      <c r="G43" s="95">
        <f t="shared" si="4"/>
        <v>5622</v>
      </c>
      <c r="H43" s="94">
        <f t="shared" si="4"/>
        <v>0</v>
      </c>
      <c r="I43" s="95">
        <f t="shared" si="4"/>
        <v>5622</v>
      </c>
      <c r="J43" s="94">
        <f t="shared" si="4"/>
        <v>0</v>
      </c>
      <c r="K43" s="95">
        <f t="shared" si="4"/>
        <v>6850</v>
      </c>
      <c r="L43" s="95">
        <f t="shared" si="4"/>
        <v>6850</v>
      </c>
    </row>
    <row r="44" spans="1:12" ht="9.75" customHeight="1">
      <c r="A44" s="18"/>
      <c r="B44" s="19"/>
      <c r="C44" s="41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12.75">
      <c r="A45" s="18"/>
      <c r="B45" s="19">
        <v>64</v>
      </c>
      <c r="C45" s="41" t="s">
        <v>35</v>
      </c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18"/>
      <c r="B46" s="116" t="s">
        <v>36</v>
      </c>
      <c r="C46" s="41" t="s">
        <v>20</v>
      </c>
      <c r="D46" s="90">
        <v>0</v>
      </c>
      <c r="E46" s="103">
        <v>6928</v>
      </c>
      <c r="F46" s="74">
        <v>0</v>
      </c>
      <c r="G46" s="103">
        <v>7959</v>
      </c>
      <c r="H46" s="74">
        <v>0</v>
      </c>
      <c r="I46" s="103">
        <v>7959</v>
      </c>
      <c r="J46" s="90">
        <v>0</v>
      </c>
      <c r="K46" s="74">
        <v>0</v>
      </c>
      <c r="L46" s="74">
        <f>SUM(J46:K46)</f>
        <v>0</v>
      </c>
    </row>
    <row r="47" spans="1:12" ht="12.75">
      <c r="A47" s="18"/>
      <c r="B47" s="116" t="s">
        <v>37</v>
      </c>
      <c r="C47" s="41" t="s">
        <v>22</v>
      </c>
      <c r="D47" s="90">
        <v>0</v>
      </c>
      <c r="E47" s="92">
        <v>62</v>
      </c>
      <c r="F47" s="90">
        <v>0</v>
      </c>
      <c r="G47" s="92">
        <v>220</v>
      </c>
      <c r="H47" s="90">
        <v>0</v>
      </c>
      <c r="I47" s="92">
        <v>220</v>
      </c>
      <c r="J47" s="90">
        <v>0</v>
      </c>
      <c r="K47" s="90">
        <v>0</v>
      </c>
      <c r="L47" s="90">
        <f>SUM(J47:K47)</f>
        <v>0</v>
      </c>
    </row>
    <row r="48" spans="1:12" ht="12.75">
      <c r="A48" s="18"/>
      <c r="B48" s="116" t="s">
        <v>38</v>
      </c>
      <c r="C48" s="41" t="s">
        <v>24</v>
      </c>
      <c r="D48" s="90">
        <v>0</v>
      </c>
      <c r="E48" s="103">
        <v>540</v>
      </c>
      <c r="F48" s="74">
        <v>0</v>
      </c>
      <c r="G48" s="103">
        <v>435</v>
      </c>
      <c r="H48" s="74">
        <v>0</v>
      </c>
      <c r="I48" s="103">
        <v>435</v>
      </c>
      <c r="J48" s="90">
        <v>0</v>
      </c>
      <c r="K48" s="74">
        <v>0</v>
      </c>
      <c r="L48" s="74">
        <f>SUM(J48:K48)</f>
        <v>0</v>
      </c>
    </row>
    <row r="49" spans="1:12" ht="12.75">
      <c r="A49" s="18" t="s">
        <v>14</v>
      </c>
      <c r="B49" s="19">
        <v>64</v>
      </c>
      <c r="C49" s="41" t="s">
        <v>35</v>
      </c>
      <c r="D49" s="94">
        <f aca="true" t="shared" si="5" ref="D49:L49">SUM(D46:D48)</f>
        <v>0</v>
      </c>
      <c r="E49" s="95">
        <f t="shared" si="5"/>
        <v>7530</v>
      </c>
      <c r="F49" s="94">
        <f t="shared" si="5"/>
        <v>0</v>
      </c>
      <c r="G49" s="95">
        <f t="shared" si="5"/>
        <v>8614</v>
      </c>
      <c r="H49" s="94">
        <f t="shared" si="5"/>
        <v>0</v>
      </c>
      <c r="I49" s="95">
        <f t="shared" si="5"/>
        <v>8614</v>
      </c>
      <c r="J49" s="94">
        <f t="shared" si="5"/>
        <v>0</v>
      </c>
      <c r="K49" s="94">
        <f t="shared" si="5"/>
        <v>0</v>
      </c>
      <c r="L49" s="94">
        <f t="shared" si="5"/>
        <v>0</v>
      </c>
    </row>
    <row r="50" spans="1:12" ht="9.75" customHeight="1">
      <c r="A50" s="18"/>
      <c r="B50" s="19"/>
      <c r="C50" s="41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2.75">
      <c r="A51" s="18"/>
      <c r="B51" s="19">
        <v>65</v>
      </c>
      <c r="C51" s="41" t="s">
        <v>39</v>
      </c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18"/>
      <c r="B52" s="116" t="s">
        <v>40</v>
      </c>
      <c r="C52" s="41" t="s">
        <v>20</v>
      </c>
      <c r="D52" s="90">
        <v>0</v>
      </c>
      <c r="E52" s="92">
        <v>3018</v>
      </c>
      <c r="F52" s="90">
        <v>0</v>
      </c>
      <c r="G52" s="92">
        <v>4301</v>
      </c>
      <c r="H52" s="90">
        <v>0</v>
      </c>
      <c r="I52" s="92">
        <v>4301</v>
      </c>
      <c r="J52" s="90">
        <v>0</v>
      </c>
      <c r="K52" s="92">
        <v>5300</v>
      </c>
      <c r="L52" s="36">
        <f>SUM(J52:K52)</f>
        <v>5300</v>
      </c>
    </row>
    <row r="53" spans="1:12" ht="12.75">
      <c r="A53" s="18"/>
      <c r="B53" s="116" t="s">
        <v>41</v>
      </c>
      <c r="C53" s="41" t="s">
        <v>22</v>
      </c>
      <c r="D53" s="90">
        <v>0</v>
      </c>
      <c r="E53" s="92">
        <v>50</v>
      </c>
      <c r="F53" s="90">
        <v>0</v>
      </c>
      <c r="G53" s="92">
        <v>90</v>
      </c>
      <c r="H53" s="90">
        <v>0</v>
      </c>
      <c r="I53" s="92">
        <v>90</v>
      </c>
      <c r="J53" s="90">
        <v>0</v>
      </c>
      <c r="K53" s="92">
        <v>150</v>
      </c>
      <c r="L53" s="36">
        <f>SUM(J53:K53)</f>
        <v>150</v>
      </c>
    </row>
    <row r="54" spans="1:12" ht="12.75">
      <c r="A54" s="18"/>
      <c r="B54" s="116" t="s">
        <v>42</v>
      </c>
      <c r="C54" s="41" t="s">
        <v>24</v>
      </c>
      <c r="D54" s="90">
        <v>0</v>
      </c>
      <c r="E54" s="103">
        <v>220</v>
      </c>
      <c r="F54" s="74">
        <v>0</v>
      </c>
      <c r="G54" s="103">
        <v>180</v>
      </c>
      <c r="H54" s="74">
        <v>0</v>
      </c>
      <c r="I54" s="103">
        <v>180</v>
      </c>
      <c r="J54" s="90">
        <v>0</v>
      </c>
      <c r="K54" s="103">
        <v>1250</v>
      </c>
      <c r="L54" s="37">
        <f>SUM(J54:K54)</f>
        <v>1250</v>
      </c>
    </row>
    <row r="55" spans="1:12" ht="12.75">
      <c r="A55" s="18" t="s">
        <v>14</v>
      </c>
      <c r="B55" s="19">
        <v>65</v>
      </c>
      <c r="C55" s="41" t="s">
        <v>39</v>
      </c>
      <c r="D55" s="94">
        <f aca="true" t="shared" si="6" ref="D55:L55">SUM(D52:D54)</f>
        <v>0</v>
      </c>
      <c r="E55" s="95">
        <f t="shared" si="6"/>
        <v>3288</v>
      </c>
      <c r="F55" s="94">
        <f t="shared" si="6"/>
        <v>0</v>
      </c>
      <c r="G55" s="95">
        <f t="shared" si="6"/>
        <v>4571</v>
      </c>
      <c r="H55" s="94">
        <f t="shared" si="6"/>
        <v>0</v>
      </c>
      <c r="I55" s="95">
        <f t="shared" si="6"/>
        <v>4571</v>
      </c>
      <c r="J55" s="94">
        <f t="shared" si="6"/>
        <v>0</v>
      </c>
      <c r="K55" s="95">
        <f t="shared" si="6"/>
        <v>6700</v>
      </c>
      <c r="L55" s="95">
        <f t="shared" si="6"/>
        <v>6700</v>
      </c>
    </row>
    <row r="56" spans="1:12" ht="12.75">
      <c r="A56" s="18" t="s">
        <v>14</v>
      </c>
      <c r="B56" s="43">
        <v>0.105</v>
      </c>
      <c r="C56" s="44" t="s">
        <v>72</v>
      </c>
      <c r="D56" s="94">
        <f aca="true" t="shared" si="7" ref="D56:L56">D55+D49+D43+D37+D31</f>
        <v>0</v>
      </c>
      <c r="E56" s="95">
        <f t="shared" si="7"/>
        <v>65130</v>
      </c>
      <c r="F56" s="94">
        <f t="shared" si="7"/>
        <v>0</v>
      </c>
      <c r="G56" s="95">
        <f t="shared" si="7"/>
        <v>75071</v>
      </c>
      <c r="H56" s="94">
        <f t="shared" si="7"/>
        <v>0</v>
      </c>
      <c r="I56" s="95">
        <f t="shared" si="7"/>
        <v>75071</v>
      </c>
      <c r="J56" s="94">
        <f t="shared" si="7"/>
        <v>0</v>
      </c>
      <c r="K56" s="95">
        <f t="shared" si="7"/>
        <v>94495</v>
      </c>
      <c r="L56" s="95">
        <f t="shared" si="7"/>
        <v>94495</v>
      </c>
    </row>
    <row r="57" spans="1:12" ht="9.75" customHeight="1">
      <c r="A57" s="18"/>
      <c r="B57" s="45"/>
      <c r="C57" s="44"/>
      <c r="D57" s="37"/>
      <c r="E57" s="37"/>
      <c r="F57" s="37"/>
      <c r="G57" s="37"/>
      <c r="H57" s="42"/>
      <c r="I57" s="37"/>
      <c r="J57" s="37"/>
      <c r="K57" s="37"/>
      <c r="L57" s="37"/>
    </row>
    <row r="58" spans="1:12" ht="12.75">
      <c r="A58" s="18"/>
      <c r="B58" s="43">
        <v>0.114</v>
      </c>
      <c r="C58" s="44" t="s">
        <v>43</v>
      </c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2.75">
      <c r="A59" s="18"/>
      <c r="B59" s="19">
        <v>67</v>
      </c>
      <c r="C59" s="41" t="s">
        <v>64</v>
      </c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18"/>
      <c r="B60" s="19">
        <v>70</v>
      </c>
      <c r="C60" s="41" t="s">
        <v>44</v>
      </c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18"/>
      <c r="B61" s="116" t="s">
        <v>45</v>
      </c>
      <c r="C61" s="41" t="s">
        <v>20</v>
      </c>
      <c r="D61" s="90">
        <v>0</v>
      </c>
      <c r="E61" s="92">
        <v>4895</v>
      </c>
      <c r="F61" s="90">
        <v>0</v>
      </c>
      <c r="G61" s="92">
        <v>10472</v>
      </c>
      <c r="H61" s="90">
        <v>0</v>
      </c>
      <c r="I61" s="92">
        <v>10472</v>
      </c>
      <c r="J61" s="90">
        <v>0</v>
      </c>
      <c r="K61" s="92">
        <v>12700</v>
      </c>
      <c r="L61" s="36">
        <f>SUM(J61:K61)</f>
        <v>12700</v>
      </c>
    </row>
    <row r="62" spans="1:12" ht="12.75">
      <c r="A62" s="18"/>
      <c r="B62" s="116" t="s">
        <v>46</v>
      </c>
      <c r="C62" s="41" t="s">
        <v>22</v>
      </c>
      <c r="D62" s="90">
        <v>0</v>
      </c>
      <c r="E62" s="92">
        <v>232</v>
      </c>
      <c r="F62" s="90">
        <v>0</v>
      </c>
      <c r="G62" s="92">
        <v>700</v>
      </c>
      <c r="H62" s="90">
        <v>0</v>
      </c>
      <c r="I62" s="92">
        <v>700</v>
      </c>
      <c r="J62" s="90">
        <v>0</v>
      </c>
      <c r="K62" s="92">
        <v>700</v>
      </c>
      <c r="L62" s="36">
        <f>SUM(J62:K62)</f>
        <v>700</v>
      </c>
    </row>
    <row r="63" spans="1:12" ht="12.75">
      <c r="A63" s="18"/>
      <c r="B63" s="116" t="s">
        <v>47</v>
      </c>
      <c r="C63" s="41" t="s">
        <v>24</v>
      </c>
      <c r="D63" s="90">
        <v>0</v>
      </c>
      <c r="E63" s="92">
        <v>4286</v>
      </c>
      <c r="F63" s="90">
        <v>0</v>
      </c>
      <c r="G63" s="92">
        <v>6104</v>
      </c>
      <c r="H63" s="90">
        <v>0</v>
      </c>
      <c r="I63" s="92">
        <v>6104</v>
      </c>
      <c r="J63" s="90">
        <v>0</v>
      </c>
      <c r="K63" s="92">
        <v>6104</v>
      </c>
      <c r="L63" s="36">
        <f>SUM(J63:K63)</f>
        <v>6104</v>
      </c>
    </row>
    <row r="64" spans="1:12" ht="38.25">
      <c r="A64" s="18"/>
      <c r="B64" s="116" t="s">
        <v>84</v>
      </c>
      <c r="C64" s="41" t="s">
        <v>85</v>
      </c>
      <c r="D64" s="90">
        <v>0</v>
      </c>
      <c r="E64" s="90">
        <v>0</v>
      </c>
      <c r="F64" s="90">
        <v>0</v>
      </c>
      <c r="G64" s="99">
        <v>500</v>
      </c>
      <c r="H64" s="90">
        <v>0</v>
      </c>
      <c r="I64" s="99">
        <v>500</v>
      </c>
      <c r="J64" s="90">
        <v>0</v>
      </c>
      <c r="K64" s="92">
        <v>500</v>
      </c>
      <c r="L64" s="36">
        <f>SUM(J64:K64)</f>
        <v>500</v>
      </c>
    </row>
    <row r="65" spans="1:12" ht="12.75">
      <c r="A65" s="18" t="s">
        <v>14</v>
      </c>
      <c r="B65" s="19">
        <v>70</v>
      </c>
      <c r="C65" s="41" t="s">
        <v>44</v>
      </c>
      <c r="D65" s="94">
        <f aca="true" t="shared" si="8" ref="D65:L65">SUM(D61:D64)</f>
        <v>0</v>
      </c>
      <c r="E65" s="97">
        <f t="shared" si="8"/>
        <v>9413</v>
      </c>
      <c r="F65" s="94">
        <f t="shared" si="8"/>
        <v>0</v>
      </c>
      <c r="G65" s="97">
        <f t="shared" si="8"/>
        <v>17776</v>
      </c>
      <c r="H65" s="94">
        <f t="shared" si="8"/>
        <v>0</v>
      </c>
      <c r="I65" s="97">
        <f t="shared" si="8"/>
        <v>17776</v>
      </c>
      <c r="J65" s="94">
        <f t="shared" si="8"/>
        <v>0</v>
      </c>
      <c r="K65" s="97">
        <f t="shared" si="8"/>
        <v>20004</v>
      </c>
      <c r="L65" s="97">
        <f t="shared" si="8"/>
        <v>20004</v>
      </c>
    </row>
    <row r="66" spans="1:12" ht="9.75" customHeight="1">
      <c r="A66" s="18"/>
      <c r="B66" s="19"/>
      <c r="C66" s="41"/>
      <c r="D66" s="37"/>
      <c r="E66" s="37"/>
      <c r="F66" s="37"/>
      <c r="G66" s="37"/>
      <c r="H66" s="37"/>
      <c r="I66" s="37"/>
      <c r="J66" s="37"/>
      <c r="K66" s="37"/>
      <c r="L66" s="37"/>
    </row>
    <row r="67" spans="1:12" ht="12.75">
      <c r="A67" s="18"/>
      <c r="B67" s="19">
        <v>71</v>
      </c>
      <c r="C67" s="41" t="s">
        <v>48</v>
      </c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18"/>
      <c r="B68" s="116" t="s">
        <v>49</v>
      </c>
      <c r="C68" s="41" t="s">
        <v>20</v>
      </c>
      <c r="D68" s="90">
        <v>0</v>
      </c>
      <c r="E68" s="103">
        <v>735</v>
      </c>
      <c r="F68" s="74">
        <v>0</v>
      </c>
      <c r="G68" s="103">
        <v>770</v>
      </c>
      <c r="H68" s="74">
        <v>0</v>
      </c>
      <c r="I68" s="103">
        <v>770</v>
      </c>
      <c r="J68" s="90">
        <v>0</v>
      </c>
      <c r="K68" s="103">
        <v>1360</v>
      </c>
      <c r="L68" s="37">
        <f>SUM(J68:K68)</f>
        <v>1360</v>
      </c>
    </row>
    <row r="69" spans="1:12" ht="12.75">
      <c r="A69" s="18"/>
      <c r="B69" s="116" t="s">
        <v>50</v>
      </c>
      <c r="C69" s="41" t="s">
        <v>22</v>
      </c>
      <c r="D69" s="90">
        <v>0</v>
      </c>
      <c r="E69" s="74">
        <v>0</v>
      </c>
      <c r="F69" s="74">
        <v>0</v>
      </c>
      <c r="G69" s="103">
        <v>10</v>
      </c>
      <c r="H69" s="74">
        <v>0</v>
      </c>
      <c r="I69" s="84">
        <v>10</v>
      </c>
      <c r="J69" s="90">
        <v>0</v>
      </c>
      <c r="K69" s="103">
        <v>10</v>
      </c>
      <c r="L69" s="37">
        <f>SUM(J69:K69)</f>
        <v>10</v>
      </c>
    </row>
    <row r="70" spans="1:12" ht="12.75">
      <c r="A70" s="18"/>
      <c r="B70" s="116" t="s">
        <v>51</v>
      </c>
      <c r="C70" s="41" t="s">
        <v>24</v>
      </c>
      <c r="D70" s="90">
        <v>0</v>
      </c>
      <c r="E70" s="102">
        <v>22</v>
      </c>
      <c r="F70" s="87">
        <v>0</v>
      </c>
      <c r="G70" s="93">
        <v>30</v>
      </c>
      <c r="H70" s="87">
        <v>0</v>
      </c>
      <c r="I70" s="103">
        <v>30</v>
      </c>
      <c r="J70" s="90">
        <v>0</v>
      </c>
      <c r="K70" s="93">
        <v>30</v>
      </c>
      <c r="L70" s="38">
        <f>SUM(J70:K70)</f>
        <v>30</v>
      </c>
    </row>
    <row r="71" spans="1:12" ht="12.75">
      <c r="A71" s="39" t="s">
        <v>14</v>
      </c>
      <c r="B71" s="77">
        <v>71</v>
      </c>
      <c r="C71" s="40" t="s">
        <v>48</v>
      </c>
      <c r="D71" s="87">
        <f aca="true" t="shared" si="9" ref="D71:L71">SUM(D68:D70)</f>
        <v>0</v>
      </c>
      <c r="E71" s="93">
        <f t="shared" si="9"/>
        <v>757</v>
      </c>
      <c r="F71" s="87">
        <f t="shared" si="9"/>
        <v>0</v>
      </c>
      <c r="G71" s="93">
        <f t="shared" si="9"/>
        <v>810</v>
      </c>
      <c r="H71" s="87">
        <f t="shared" si="9"/>
        <v>0</v>
      </c>
      <c r="I71" s="95">
        <f t="shared" si="9"/>
        <v>810</v>
      </c>
      <c r="J71" s="94">
        <f t="shared" si="9"/>
        <v>0</v>
      </c>
      <c r="K71" s="93">
        <f t="shared" si="9"/>
        <v>1400</v>
      </c>
      <c r="L71" s="93">
        <f t="shared" si="9"/>
        <v>1400</v>
      </c>
    </row>
    <row r="72" spans="1:12" ht="3" customHeight="1">
      <c r="A72" s="18"/>
      <c r="B72" s="19"/>
      <c r="C72" s="41"/>
      <c r="D72" s="73"/>
      <c r="E72" s="37"/>
      <c r="F72" s="73"/>
      <c r="G72" s="37"/>
      <c r="H72" s="84"/>
      <c r="I72" s="37"/>
      <c r="J72" s="73"/>
      <c r="K72" s="37"/>
      <c r="L72" s="37"/>
    </row>
    <row r="73" spans="1:12" ht="25.5">
      <c r="A73" s="18"/>
      <c r="B73" s="19">
        <v>74</v>
      </c>
      <c r="C73" s="46" t="s">
        <v>75</v>
      </c>
      <c r="D73" s="37"/>
      <c r="E73" s="37"/>
      <c r="F73" s="42"/>
      <c r="G73" s="37"/>
      <c r="H73" s="37"/>
      <c r="I73" s="37"/>
      <c r="J73" s="42"/>
      <c r="K73" s="37"/>
      <c r="L73" s="37"/>
    </row>
    <row r="74" spans="1:12" ht="12.75">
      <c r="A74" s="18"/>
      <c r="B74" s="116" t="s">
        <v>52</v>
      </c>
      <c r="C74" s="41" t="s">
        <v>20</v>
      </c>
      <c r="D74" s="90">
        <v>0</v>
      </c>
      <c r="E74" s="99">
        <v>186</v>
      </c>
      <c r="F74" s="74">
        <v>0</v>
      </c>
      <c r="G74" s="103">
        <v>230</v>
      </c>
      <c r="H74" s="74">
        <v>0</v>
      </c>
      <c r="I74" s="103">
        <v>230</v>
      </c>
      <c r="J74" s="90">
        <v>0</v>
      </c>
      <c r="K74" s="103">
        <v>255</v>
      </c>
      <c r="L74" s="37">
        <f>SUM(J74:K74)</f>
        <v>255</v>
      </c>
    </row>
    <row r="75" spans="1:12" ht="12.75">
      <c r="A75" s="18"/>
      <c r="B75" s="116" t="s">
        <v>53</v>
      </c>
      <c r="C75" s="41" t="s">
        <v>22</v>
      </c>
      <c r="D75" s="90">
        <v>0</v>
      </c>
      <c r="E75" s="104">
        <v>4</v>
      </c>
      <c r="F75" s="74">
        <v>0</v>
      </c>
      <c r="G75" s="103">
        <v>15</v>
      </c>
      <c r="H75" s="74">
        <v>0</v>
      </c>
      <c r="I75" s="103">
        <v>15</v>
      </c>
      <c r="J75" s="90">
        <v>0</v>
      </c>
      <c r="K75" s="103">
        <v>15</v>
      </c>
      <c r="L75" s="37">
        <f>SUM(J75:K75)</f>
        <v>15</v>
      </c>
    </row>
    <row r="76" spans="1:12" ht="12.75">
      <c r="A76" s="18"/>
      <c r="B76" s="116" t="s">
        <v>54</v>
      </c>
      <c r="C76" s="41" t="s">
        <v>24</v>
      </c>
      <c r="D76" s="90">
        <v>0</v>
      </c>
      <c r="E76" s="99">
        <v>41</v>
      </c>
      <c r="F76" s="87">
        <v>0</v>
      </c>
      <c r="G76" s="93">
        <v>50</v>
      </c>
      <c r="H76" s="87">
        <v>0</v>
      </c>
      <c r="I76" s="93">
        <v>50</v>
      </c>
      <c r="J76" s="90">
        <v>0</v>
      </c>
      <c r="K76" s="93">
        <v>50</v>
      </c>
      <c r="L76" s="38">
        <f>SUM(J76:K76)</f>
        <v>50</v>
      </c>
    </row>
    <row r="77" spans="1:12" ht="25.5">
      <c r="A77" s="18" t="s">
        <v>14</v>
      </c>
      <c r="B77" s="19">
        <v>74</v>
      </c>
      <c r="C77" s="46" t="s">
        <v>75</v>
      </c>
      <c r="D77" s="94">
        <f aca="true" t="shared" si="10" ref="D77:L77">SUM(D74:D76)</f>
        <v>0</v>
      </c>
      <c r="E77" s="95">
        <f t="shared" si="10"/>
        <v>231</v>
      </c>
      <c r="F77" s="94">
        <f t="shared" si="10"/>
        <v>0</v>
      </c>
      <c r="G77" s="95">
        <f t="shared" si="10"/>
        <v>295</v>
      </c>
      <c r="H77" s="94">
        <f t="shared" si="10"/>
        <v>0</v>
      </c>
      <c r="I77" s="95">
        <f t="shared" si="10"/>
        <v>295</v>
      </c>
      <c r="J77" s="94">
        <f t="shared" si="10"/>
        <v>0</v>
      </c>
      <c r="K77" s="95">
        <f t="shared" si="10"/>
        <v>320</v>
      </c>
      <c r="L77" s="95">
        <f t="shared" si="10"/>
        <v>320</v>
      </c>
    </row>
    <row r="78" spans="1:12" ht="12.75">
      <c r="A78" s="18"/>
      <c r="B78" s="19"/>
      <c r="C78" s="46"/>
      <c r="D78" s="37"/>
      <c r="E78" s="37"/>
      <c r="F78" s="37"/>
      <c r="G78" s="37"/>
      <c r="H78" s="37"/>
      <c r="I78" s="37"/>
      <c r="J78" s="37"/>
      <c r="K78" s="37"/>
      <c r="L78" s="37"/>
    </row>
    <row r="79" spans="1:12" ht="25.5">
      <c r="A79" s="18"/>
      <c r="B79" s="19">
        <v>75</v>
      </c>
      <c r="C79" s="46" t="s">
        <v>76</v>
      </c>
      <c r="D79" s="42"/>
      <c r="E79" s="37"/>
      <c r="F79" s="42"/>
      <c r="G79" s="37"/>
      <c r="H79" s="42"/>
      <c r="I79" s="37"/>
      <c r="J79" s="42"/>
      <c r="K79" s="37"/>
      <c r="L79" s="37"/>
    </row>
    <row r="80" spans="1:12" ht="12.75">
      <c r="A80" s="18"/>
      <c r="B80" s="116" t="s">
        <v>55</v>
      </c>
      <c r="C80" s="41" t="s">
        <v>20</v>
      </c>
      <c r="D80" s="90">
        <v>0</v>
      </c>
      <c r="E80" s="103">
        <v>186</v>
      </c>
      <c r="F80" s="74">
        <v>0</v>
      </c>
      <c r="G80" s="103">
        <v>220</v>
      </c>
      <c r="H80" s="74">
        <v>0</v>
      </c>
      <c r="I80" s="103">
        <v>220</v>
      </c>
      <c r="J80" s="90">
        <v>0</v>
      </c>
      <c r="K80" s="103">
        <v>250</v>
      </c>
      <c r="L80" s="37">
        <f>SUM(J80:K80)</f>
        <v>250</v>
      </c>
    </row>
    <row r="81" spans="1:12" ht="12.75">
      <c r="A81" s="18"/>
      <c r="B81" s="116" t="s">
        <v>56</v>
      </c>
      <c r="C81" s="41" t="s">
        <v>22</v>
      </c>
      <c r="D81" s="90">
        <v>0</v>
      </c>
      <c r="E81" s="84">
        <v>6</v>
      </c>
      <c r="F81" s="74">
        <v>0</v>
      </c>
      <c r="G81" s="103">
        <v>15</v>
      </c>
      <c r="H81" s="74">
        <v>0</v>
      </c>
      <c r="I81" s="103">
        <v>15</v>
      </c>
      <c r="J81" s="90">
        <v>0</v>
      </c>
      <c r="K81" s="103">
        <v>15</v>
      </c>
      <c r="L81" s="37">
        <f>SUM(J81:K81)</f>
        <v>15</v>
      </c>
    </row>
    <row r="82" spans="1:12" ht="12.75">
      <c r="A82" s="18"/>
      <c r="B82" s="116" t="s">
        <v>57</v>
      </c>
      <c r="C82" s="41" t="s">
        <v>24</v>
      </c>
      <c r="D82" s="90">
        <v>0</v>
      </c>
      <c r="E82" s="103">
        <v>41</v>
      </c>
      <c r="F82" s="74">
        <v>0</v>
      </c>
      <c r="G82" s="103">
        <v>50</v>
      </c>
      <c r="H82" s="74">
        <v>0</v>
      </c>
      <c r="I82" s="103">
        <v>50</v>
      </c>
      <c r="J82" s="90">
        <v>0</v>
      </c>
      <c r="K82" s="103">
        <v>50</v>
      </c>
      <c r="L82" s="37">
        <f>SUM(J82:K82)</f>
        <v>50</v>
      </c>
    </row>
    <row r="83" spans="1:12" ht="25.5">
      <c r="A83" s="18" t="s">
        <v>14</v>
      </c>
      <c r="B83" s="19">
        <v>75</v>
      </c>
      <c r="C83" s="46" t="s">
        <v>80</v>
      </c>
      <c r="D83" s="94">
        <f aca="true" t="shared" si="11" ref="D83:L83">SUM(D80:D82)</f>
        <v>0</v>
      </c>
      <c r="E83" s="95">
        <f t="shared" si="11"/>
        <v>233</v>
      </c>
      <c r="F83" s="94">
        <f t="shared" si="11"/>
        <v>0</v>
      </c>
      <c r="G83" s="95">
        <f t="shared" si="11"/>
        <v>285</v>
      </c>
      <c r="H83" s="94">
        <f t="shared" si="11"/>
        <v>0</v>
      </c>
      <c r="I83" s="95">
        <f t="shared" si="11"/>
        <v>285</v>
      </c>
      <c r="J83" s="94">
        <f t="shared" si="11"/>
        <v>0</v>
      </c>
      <c r="K83" s="95">
        <f t="shared" si="11"/>
        <v>315</v>
      </c>
      <c r="L83" s="95">
        <f t="shared" si="11"/>
        <v>315</v>
      </c>
    </row>
    <row r="84" spans="1:12" ht="12.75">
      <c r="A84" s="18"/>
      <c r="B84" s="19"/>
      <c r="C84" s="41"/>
      <c r="D84" s="42"/>
      <c r="E84" s="37"/>
      <c r="F84" s="42"/>
      <c r="G84" s="37"/>
      <c r="H84" s="42"/>
      <c r="I84" s="37"/>
      <c r="J84" s="42"/>
      <c r="K84" s="37"/>
      <c r="L84" s="37"/>
    </row>
    <row r="85" spans="1:12" ht="25.5">
      <c r="A85" s="18"/>
      <c r="B85" s="19">
        <v>76</v>
      </c>
      <c r="C85" s="41" t="s">
        <v>77</v>
      </c>
      <c r="D85" s="42"/>
      <c r="E85" s="37"/>
      <c r="F85" s="42"/>
      <c r="G85" s="37"/>
      <c r="H85" s="42"/>
      <c r="I85" s="37"/>
      <c r="J85" s="42"/>
      <c r="K85" s="37"/>
      <c r="L85" s="37"/>
    </row>
    <row r="86" spans="1:12" ht="12.75">
      <c r="A86" s="18"/>
      <c r="B86" s="116" t="s">
        <v>58</v>
      </c>
      <c r="C86" s="41" t="s">
        <v>20</v>
      </c>
      <c r="D86" s="90">
        <v>0</v>
      </c>
      <c r="E86" s="92">
        <v>798</v>
      </c>
      <c r="F86" s="90">
        <v>0</v>
      </c>
      <c r="G86" s="92">
        <v>915</v>
      </c>
      <c r="H86" s="90">
        <v>0</v>
      </c>
      <c r="I86" s="92">
        <v>915</v>
      </c>
      <c r="J86" s="90">
        <v>0</v>
      </c>
      <c r="K86" s="92">
        <v>1265</v>
      </c>
      <c r="L86" s="36">
        <f>SUM(J86:K86)</f>
        <v>1265</v>
      </c>
    </row>
    <row r="87" spans="1:12" ht="12.75">
      <c r="A87" s="18"/>
      <c r="B87" s="116" t="s">
        <v>59</v>
      </c>
      <c r="C87" s="41" t="s">
        <v>22</v>
      </c>
      <c r="D87" s="90">
        <v>0</v>
      </c>
      <c r="E87" s="92">
        <v>6</v>
      </c>
      <c r="F87" s="90">
        <v>0</v>
      </c>
      <c r="G87" s="92">
        <v>15</v>
      </c>
      <c r="H87" s="90">
        <v>0</v>
      </c>
      <c r="I87" s="92">
        <v>15</v>
      </c>
      <c r="J87" s="90">
        <v>0</v>
      </c>
      <c r="K87" s="92">
        <v>15</v>
      </c>
      <c r="L87" s="36">
        <f>SUM(J87:K87)</f>
        <v>15</v>
      </c>
    </row>
    <row r="88" spans="1:12" ht="12.75">
      <c r="A88" s="18"/>
      <c r="B88" s="116" t="s">
        <v>60</v>
      </c>
      <c r="C88" s="41" t="s">
        <v>24</v>
      </c>
      <c r="D88" s="90">
        <v>0</v>
      </c>
      <c r="E88" s="84">
        <v>20</v>
      </c>
      <c r="F88" s="74">
        <v>0</v>
      </c>
      <c r="G88" s="103">
        <v>50</v>
      </c>
      <c r="H88" s="74">
        <v>0</v>
      </c>
      <c r="I88" s="103">
        <v>50</v>
      </c>
      <c r="J88" s="90">
        <v>0</v>
      </c>
      <c r="K88" s="103">
        <v>50</v>
      </c>
      <c r="L88" s="37">
        <f>SUM(J88:K88)</f>
        <v>50</v>
      </c>
    </row>
    <row r="89" spans="1:12" ht="25.5">
      <c r="A89" s="18" t="s">
        <v>14</v>
      </c>
      <c r="B89" s="19">
        <v>76</v>
      </c>
      <c r="C89" s="41" t="s">
        <v>77</v>
      </c>
      <c r="D89" s="94">
        <f aca="true" t="shared" si="12" ref="D89:L89">SUM(D86:D88)</f>
        <v>0</v>
      </c>
      <c r="E89" s="95">
        <f t="shared" si="12"/>
        <v>824</v>
      </c>
      <c r="F89" s="94">
        <f t="shared" si="12"/>
        <v>0</v>
      </c>
      <c r="G89" s="95">
        <f t="shared" si="12"/>
        <v>980</v>
      </c>
      <c r="H89" s="94">
        <f t="shared" si="12"/>
        <v>0</v>
      </c>
      <c r="I89" s="95">
        <f t="shared" si="12"/>
        <v>980</v>
      </c>
      <c r="J89" s="94">
        <f t="shared" si="12"/>
        <v>0</v>
      </c>
      <c r="K89" s="95">
        <f t="shared" si="12"/>
        <v>1330</v>
      </c>
      <c r="L89" s="95">
        <f t="shared" si="12"/>
        <v>1330</v>
      </c>
    </row>
    <row r="90" spans="1:12" ht="12.75">
      <c r="A90" s="18"/>
      <c r="B90" s="19"/>
      <c r="C90" s="41"/>
      <c r="D90" s="42"/>
      <c r="E90" s="37"/>
      <c r="F90" s="42"/>
      <c r="G90" s="37"/>
      <c r="H90" s="42"/>
      <c r="I90" s="37"/>
      <c r="J90" s="42"/>
      <c r="K90" s="37"/>
      <c r="L90" s="37"/>
    </row>
    <row r="91" spans="1:12" ht="25.5">
      <c r="A91" s="18"/>
      <c r="B91" s="19">
        <v>77</v>
      </c>
      <c r="C91" s="41" t="s">
        <v>68</v>
      </c>
      <c r="D91" s="42"/>
      <c r="E91" s="37"/>
      <c r="F91" s="42"/>
      <c r="G91" s="37"/>
      <c r="H91" s="42"/>
      <c r="I91" s="37"/>
      <c r="J91" s="42"/>
      <c r="K91" s="37"/>
      <c r="L91" s="37"/>
    </row>
    <row r="92" spans="1:12" ht="12.75">
      <c r="A92" s="18"/>
      <c r="B92" s="116" t="s">
        <v>61</v>
      </c>
      <c r="C92" s="41" t="s">
        <v>20</v>
      </c>
      <c r="D92" s="90">
        <v>0</v>
      </c>
      <c r="E92" s="92">
        <v>480</v>
      </c>
      <c r="F92" s="90">
        <v>0</v>
      </c>
      <c r="G92" s="92">
        <v>500</v>
      </c>
      <c r="H92" s="90">
        <v>0</v>
      </c>
      <c r="I92" s="92">
        <v>500</v>
      </c>
      <c r="J92" s="90">
        <v>0</v>
      </c>
      <c r="K92" s="92">
        <v>960</v>
      </c>
      <c r="L92" s="36">
        <f>SUM(J92:K92)</f>
        <v>960</v>
      </c>
    </row>
    <row r="93" spans="1:12" ht="12.75">
      <c r="A93" s="18"/>
      <c r="B93" s="116" t="s">
        <v>62</v>
      </c>
      <c r="C93" s="41" t="s">
        <v>22</v>
      </c>
      <c r="D93" s="90">
        <v>0</v>
      </c>
      <c r="E93" s="99">
        <v>4</v>
      </c>
      <c r="F93" s="90">
        <v>0</v>
      </c>
      <c r="G93" s="92">
        <v>15</v>
      </c>
      <c r="H93" s="90">
        <v>0</v>
      </c>
      <c r="I93" s="92">
        <v>15</v>
      </c>
      <c r="J93" s="90">
        <v>0</v>
      </c>
      <c r="K93" s="92">
        <v>15</v>
      </c>
      <c r="L93" s="36">
        <f>SUM(J93:K93)</f>
        <v>15</v>
      </c>
    </row>
    <row r="94" spans="1:12" ht="12.75">
      <c r="A94" s="18"/>
      <c r="B94" s="116" t="s">
        <v>63</v>
      </c>
      <c r="C94" s="41" t="s">
        <v>24</v>
      </c>
      <c r="D94" s="90">
        <v>0</v>
      </c>
      <c r="E94" s="103">
        <v>2</v>
      </c>
      <c r="F94" s="74">
        <v>0</v>
      </c>
      <c r="G94" s="103">
        <v>50</v>
      </c>
      <c r="H94" s="74">
        <v>0</v>
      </c>
      <c r="I94" s="103">
        <v>50</v>
      </c>
      <c r="J94" s="90">
        <v>0</v>
      </c>
      <c r="K94" s="103">
        <v>50</v>
      </c>
      <c r="L94" s="37">
        <f>SUM(J94:K94)</f>
        <v>50</v>
      </c>
    </row>
    <row r="95" spans="1:12" ht="25.5">
      <c r="A95" s="18" t="s">
        <v>14</v>
      </c>
      <c r="B95" s="19">
        <v>77</v>
      </c>
      <c r="C95" s="41" t="s">
        <v>68</v>
      </c>
      <c r="D95" s="94">
        <f aca="true" t="shared" si="13" ref="D95:L95">SUM(D92:D94)</f>
        <v>0</v>
      </c>
      <c r="E95" s="95">
        <f t="shared" si="13"/>
        <v>486</v>
      </c>
      <c r="F95" s="94">
        <f t="shared" si="13"/>
        <v>0</v>
      </c>
      <c r="G95" s="95">
        <f t="shared" si="13"/>
        <v>565</v>
      </c>
      <c r="H95" s="94">
        <f t="shared" si="13"/>
        <v>0</v>
      </c>
      <c r="I95" s="95">
        <f t="shared" si="13"/>
        <v>565</v>
      </c>
      <c r="J95" s="94">
        <f t="shared" si="13"/>
        <v>0</v>
      </c>
      <c r="K95" s="95">
        <f t="shared" si="13"/>
        <v>1025</v>
      </c>
      <c r="L95" s="95">
        <f t="shared" si="13"/>
        <v>1025</v>
      </c>
    </row>
    <row r="96" spans="1:12" ht="12.75">
      <c r="A96" s="18" t="s">
        <v>14</v>
      </c>
      <c r="B96" s="19">
        <v>67</v>
      </c>
      <c r="C96" s="41" t="s">
        <v>64</v>
      </c>
      <c r="D96" s="94">
        <f aca="true" t="shared" si="14" ref="D96:L96">D95+D89+D83+D77+D71+D65</f>
        <v>0</v>
      </c>
      <c r="E96" s="95">
        <f t="shared" si="14"/>
        <v>11944</v>
      </c>
      <c r="F96" s="94">
        <f t="shared" si="14"/>
        <v>0</v>
      </c>
      <c r="G96" s="95">
        <f t="shared" si="14"/>
        <v>20711</v>
      </c>
      <c r="H96" s="94">
        <f t="shared" si="14"/>
        <v>0</v>
      </c>
      <c r="I96" s="95">
        <f t="shared" si="14"/>
        <v>20711</v>
      </c>
      <c r="J96" s="94">
        <f t="shared" si="14"/>
        <v>0</v>
      </c>
      <c r="K96" s="95">
        <f t="shared" si="14"/>
        <v>24394</v>
      </c>
      <c r="L96" s="95">
        <f t="shared" si="14"/>
        <v>24394</v>
      </c>
    </row>
    <row r="97" spans="1:12" ht="12.75">
      <c r="A97" s="18" t="s">
        <v>14</v>
      </c>
      <c r="B97" s="43">
        <v>0.114</v>
      </c>
      <c r="C97" s="44" t="s">
        <v>43</v>
      </c>
      <c r="D97" s="87">
        <f aca="true" t="shared" si="15" ref="D97:L97">D96</f>
        <v>0</v>
      </c>
      <c r="E97" s="93">
        <f t="shared" si="15"/>
        <v>11944</v>
      </c>
      <c r="F97" s="87">
        <f t="shared" si="15"/>
        <v>0</v>
      </c>
      <c r="G97" s="93">
        <f t="shared" si="15"/>
        <v>20711</v>
      </c>
      <c r="H97" s="87">
        <f t="shared" si="15"/>
        <v>0</v>
      </c>
      <c r="I97" s="93">
        <f t="shared" si="15"/>
        <v>20711</v>
      </c>
      <c r="J97" s="87">
        <f t="shared" si="15"/>
        <v>0</v>
      </c>
      <c r="K97" s="93">
        <f t="shared" si="15"/>
        <v>24394</v>
      </c>
      <c r="L97" s="93">
        <f t="shared" si="15"/>
        <v>24394</v>
      </c>
    </row>
    <row r="98" spans="1:12" ht="12.75">
      <c r="A98" s="39" t="s">
        <v>14</v>
      </c>
      <c r="B98" s="88">
        <v>2014</v>
      </c>
      <c r="C98" s="89" t="s">
        <v>1</v>
      </c>
      <c r="D98" s="94">
        <f aca="true" t="shared" si="16" ref="D98:L98">D97+D56+D24</f>
        <v>0</v>
      </c>
      <c r="E98" s="95">
        <f t="shared" si="16"/>
        <v>145385</v>
      </c>
      <c r="F98" s="94">
        <f t="shared" si="16"/>
        <v>0</v>
      </c>
      <c r="G98" s="95">
        <f t="shared" si="16"/>
        <v>179102</v>
      </c>
      <c r="H98" s="94">
        <f t="shared" si="16"/>
        <v>0</v>
      </c>
      <c r="I98" s="95">
        <f t="shared" si="16"/>
        <v>179102</v>
      </c>
      <c r="J98" s="94">
        <f t="shared" si="16"/>
        <v>0</v>
      </c>
      <c r="K98" s="95">
        <f t="shared" si="16"/>
        <v>210389</v>
      </c>
      <c r="L98" s="95">
        <f t="shared" si="16"/>
        <v>210389</v>
      </c>
    </row>
    <row r="99" spans="1:12" ht="1.5" customHeight="1">
      <c r="A99" s="18"/>
      <c r="B99" s="45"/>
      <c r="C99" s="75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3.5">
      <c r="A100" s="47" t="s">
        <v>16</v>
      </c>
      <c r="B100" s="48">
        <v>2071</v>
      </c>
      <c r="C100" s="49" t="s">
        <v>2</v>
      </c>
      <c r="D100" s="42"/>
      <c r="E100" s="37"/>
      <c r="F100" s="50"/>
      <c r="G100" s="29"/>
      <c r="H100" s="50"/>
      <c r="I100" s="29"/>
      <c r="J100" s="50"/>
      <c r="K100" s="29"/>
      <c r="L100" s="29"/>
    </row>
    <row r="101" spans="1:12" ht="12.75">
      <c r="A101" s="47"/>
      <c r="B101" s="51">
        <v>1</v>
      </c>
      <c r="C101" s="52" t="s">
        <v>71</v>
      </c>
      <c r="D101" s="50"/>
      <c r="E101" s="37"/>
      <c r="F101" s="50"/>
      <c r="G101" s="29"/>
      <c r="H101" s="50"/>
      <c r="I101" s="29"/>
      <c r="J101" s="50"/>
      <c r="K101" s="29"/>
      <c r="L101" s="29"/>
    </row>
    <row r="102" spans="1:12" ht="27">
      <c r="A102" s="47"/>
      <c r="B102" s="54">
        <v>1.106</v>
      </c>
      <c r="C102" s="49" t="s">
        <v>78</v>
      </c>
      <c r="D102" s="55"/>
      <c r="E102" s="34"/>
      <c r="F102" s="55"/>
      <c r="G102" s="56"/>
      <c r="H102" s="55"/>
      <c r="I102" s="56"/>
      <c r="J102" s="55"/>
      <c r="K102" s="56"/>
      <c r="L102" s="56"/>
    </row>
    <row r="103" spans="1:12" ht="12.75">
      <c r="A103" s="47"/>
      <c r="B103" s="117" t="s">
        <v>65</v>
      </c>
      <c r="C103" s="52" t="s">
        <v>66</v>
      </c>
      <c r="D103" s="90">
        <v>0</v>
      </c>
      <c r="E103" s="99">
        <v>2359</v>
      </c>
      <c r="F103" s="74">
        <v>0</v>
      </c>
      <c r="G103" s="101">
        <v>6130</v>
      </c>
      <c r="H103" s="74">
        <v>0</v>
      </c>
      <c r="I103" s="101">
        <v>6130</v>
      </c>
      <c r="J103" s="90">
        <v>0</v>
      </c>
      <c r="K103" s="101">
        <v>11207</v>
      </c>
      <c r="L103" s="29">
        <f>SUM(J103:K103)</f>
        <v>11207</v>
      </c>
    </row>
    <row r="104" spans="1:12" s="53" customFormat="1" ht="27">
      <c r="A104" s="47" t="s">
        <v>14</v>
      </c>
      <c r="B104" s="54">
        <v>1.106</v>
      </c>
      <c r="C104" s="49" t="s">
        <v>78</v>
      </c>
      <c r="D104" s="94">
        <f aca="true" t="shared" si="17" ref="D104:L105">D103</f>
        <v>0</v>
      </c>
      <c r="E104" s="107">
        <f t="shared" si="17"/>
        <v>2359</v>
      </c>
      <c r="F104" s="94">
        <f t="shared" si="17"/>
        <v>0</v>
      </c>
      <c r="G104" s="96">
        <f t="shared" si="17"/>
        <v>6130</v>
      </c>
      <c r="H104" s="94">
        <f t="shared" si="17"/>
        <v>0</v>
      </c>
      <c r="I104" s="96">
        <f t="shared" si="17"/>
        <v>6130</v>
      </c>
      <c r="J104" s="94">
        <f t="shared" si="17"/>
        <v>0</v>
      </c>
      <c r="K104" s="96">
        <f t="shared" si="17"/>
        <v>11207</v>
      </c>
      <c r="L104" s="96">
        <f t="shared" si="17"/>
        <v>11207</v>
      </c>
    </row>
    <row r="105" spans="1:12" s="53" customFormat="1" ht="12.75">
      <c r="A105" s="47" t="s">
        <v>14</v>
      </c>
      <c r="B105" s="51">
        <v>1</v>
      </c>
      <c r="C105" s="52" t="s">
        <v>71</v>
      </c>
      <c r="D105" s="87">
        <f t="shared" si="17"/>
        <v>0</v>
      </c>
      <c r="E105" s="108">
        <f t="shared" si="17"/>
        <v>2359</v>
      </c>
      <c r="F105" s="87">
        <f t="shared" si="17"/>
        <v>0</v>
      </c>
      <c r="G105" s="91">
        <f t="shared" si="17"/>
        <v>6130</v>
      </c>
      <c r="H105" s="87">
        <f t="shared" si="17"/>
        <v>0</v>
      </c>
      <c r="I105" s="91">
        <f t="shared" si="17"/>
        <v>6130</v>
      </c>
      <c r="J105" s="87">
        <f t="shared" si="17"/>
        <v>0</v>
      </c>
      <c r="K105" s="91">
        <f t="shared" si="17"/>
        <v>11207</v>
      </c>
      <c r="L105" s="91">
        <f t="shared" si="17"/>
        <v>11207</v>
      </c>
    </row>
    <row r="106" spans="1:12" ht="13.5">
      <c r="A106" s="47" t="s">
        <v>14</v>
      </c>
      <c r="B106" s="48">
        <v>2071</v>
      </c>
      <c r="C106" s="49" t="s">
        <v>2</v>
      </c>
      <c r="D106" s="87">
        <f aca="true" t="shared" si="18" ref="D106:L106">D104</f>
        <v>0</v>
      </c>
      <c r="E106" s="108">
        <f t="shared" si="18"/>
        <v>2359</v>
      </c>
      <c r="F106" s="87">
        <f t="shared" si="18"/>
        <v>0</v>
      </c>
      <c r="G106" s="91">
        <f t="shared" si="18"/>
        <v>6130</v>
      </c>
      <c r="H106" s="87">
        <f t="shared" si="18"/>
        <v>0</v>
      </c>
      <c r="I106" s="91">
        <f t="shared" si="18"/>
        <v>6130</v>
      </c>
      <c r="J106" s="87">
        <f t="shared" si="18"/>
        <v>0</v>
      </c>
      <c r="K106" s="91">
        <f t="shared" si="18"/>
        <v>11207</v>
      </c>
      <c r="L106" s="91">
        <f t="shared" si="18"/>
        <v>11207</v>
      </c>
    </row>
    <row r="107" spans="1:12" ht="12.75">
      <c r="A107" s="86" t="s">
        <v>14</v>
      </c>
      <c r="B107" s="57"/>
      <c r="C107" s="58" t="s">
        <v>15</v>
      </c>
      <c r="D107" s="90">
        <f aca="true" t="shared" si="19" ref="D107:L107">D106+D98</f>
        <v>0</v>
      </c>
      <c r="E107" s="92">
        <f t="shared" si="19"/>
        <v>147744</v>
      </c>
      <c r="F107" s="90">
        <f t="shared" si="19"/>
        <v>0</v>
      </c>
      <c r="G107" s="92">
        <f t="shared" si="19"/>
        <v>185232</v>
      </c>
      <c r="H107" s="90">
        <f t="shared" si="19"/>
        <v>0</v>
      </c>
      <c r="I107" s="92">
        <f t="shared" si="19"/>
        <v>185232</v>
      </c>
      <c r="J107" s="90">
        <f t="shared" si="19"/>
        <v>0</v>
      </c>
      <c r="K107" s="92">
        <f t="shared" si="19"/>
        <v>221596</v>
      </c>
      <c r="L107" s="92">
        <f t="shared" si="19"/>
        <v>221596</v>
      </c>
    </row>
    <row r="108" spans="1:12" ht="13.5">
      <c r="A108" s="86" t="s">
        <v>14</v>
      </c>
      <c r="B108" s="57"/>
      <c r="C108" s="59" t="s">
        <v>5</v>
      </c>
      <c r="D108" s="94">
        <f aca="true" t="shared" si="20" ref="D108:L108">D24+D106</f>
        <v>0</v>
      </c>
      <c r="E108" s="96">
        <f t="shared" si="20"/>
        <v>70670</v>
      </c>
      <c r="F108" s="94">
        <f t="shared" si="20"/>
        <v>0</v>
      </c>
      <c r="G108" s="96">
        <f t="shared" si="20"/>
        <v>89450</v>
      </c>
      <c r="H108" s="94">
        <f t="shared" si="20"/>
        <v>0</v>
      </c>
      <c r="I108" s="96">
        <f t="shared" si="20"/>
        <v>89450</v>
      </c>
      <c r="J108" s="94">
        <f t="shared" si="20"/>
        <v>0</v>
      </c>
      <c r="K108" s="96">
        <f t="shared" si="20"/>
        <v>102707</v>
      </c>
      <c r="L108" s="96">
        <f t="shared" si="20"/>
        <v>102707</v>
      </c>
    </row>
    <row r="109" spans="1:12" s="53" customFormat="1" ht="12.75">
      <c r="A109" s="86" t="s">
        <v>14</v>
      </c>
      <c r="B109" s="57"/>
      <c r="C109" s="58" t="s">
        <v>7</v>
      </c>
      <c r="D109" s="94">
        <f aca="true" t="shared" si="21" ref="D109:L109">D107-D108</f>
        <v>0</v>
      </c>
      <c r="E109" s="95">
        <f t="shared" si="21"/>
        <v>77074</v>
      </c>
      <c r="F109" s="94">
        <f t="shared" si="21"/>
        <v>0</v>
      </c>
      <c r="G109" s="95">
        <f t="shared" si="21"/>
        <v>95782</v>
      </c>
      <c r="H109" s="94">
        <f t="shared" si="21"/>
        <v>0</v>
      </c>
      <c r="I109" s="95">
        <f t="shared" si="21"/>
        <v>95782</v>
      </c>
      <c r="J109" s="94">
        <f t="shared" si="21"/>
        <v>0</v>
      </c>
      <c r="K109" s="95">
        <f t="shared" si="21"/>
        <v>118889</v>
      </c>
      <c r="L109" s="95">
        <f t="shared" si="21"/>
        <v>118889</v>
      </c>
    </row>
    <row r="110" spans="1:12" ht="12.75">
      <c r="A110" s="18"/>
      <c r="B110" s="19"/>
      <c r="C110" s="75"/>
      <c r="D110" s="76"/>
      <c r="E110" s="37"/>
      <c r="F110" s="76"/>
      <c r="G110" s="37"/>
      <c r="H110" s="85"/>
      <c r="I110" s="37"/>
      <c r="J110" s="76"/>
      <c r="K110" s="37"/>
      <c r="L110" s="37"/>
    </row>
    <row r="111" spans="1:12" ht="25.5">
      <c r="A111" s="3" t="s">
        <v>86</v>
      </c>
      <c r="B111" s="4">
        <v>2014</v>
      </c>
      <c r="C111" s="110" t="s">
        <v>89</v>
      </c>
      <c r="D111" s="74">
        <v>0</v>
      </c>
      <c r="E111" s="109">
        <v>146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</row>
    <row r="112" spans="1:12" ht="12.75">
      <c r="A112" s="39"/>
      <c r="B112" s="77"/>
      <c r="C112" s="79"/>
      <c r="D112" s="80"/>
      <c r="E112" s="80"/>
      <c r="F112" s="80"/>
      <c r="G112" s="80"/>
      <c r="H112" s="81"/>
      <c r="I112" s="80"/>
      <c r="J112" s="80"/>
      <c r="K112" s="80"/>
      <c r="L112" s="80"/>
    </row>
  </sheetData>
  <sheetProtection/>
  <autoFilter ref="A14:L112"/>
  <mergeCells count="10">
    <mergeCell ref="H13:I13"/>
    <mergeCell ref="J13:L13"/>
    <mergeCell ref="D13:E13"/>
    <mergeCell ref="F13:G13"/>
    <mergeCell ref="A1:L1"/>
    <mergeCell ref="A2:L2"/>
    <mergeCell ref="H12:I12"/>
    <mergeCell ref="J12:L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3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2013-04-21T09:48:53Z</cp:lastPrinted>
  <dcterms:created xsi:type="dcterms:W3CDTF">2004-06-02T16:19:28Z</dcterms:created>
  <dcterms:modified xsi:type="dcterms:W3CDTF">2013-04-25T01:58:56Z</dcterms:modified>
  <cp:category/>
  <cp:version/>
  <cp:contentType/>
  <cp:contentStatus/>
</cp:coreProperties>
</file>