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645" windowWidth="6570" windowHeight="8100" activeTab="1"/>
  </bookViews>
  <sheets>
    <sheet name="Chart1" sheetId="1" r:id="rId1"/>
    <sheet name="dem4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'dem4'!$A$14:$L$136</definedName>
    <definedName name="ahcap">#REF!</definedName>
    <definedName name="censusrec">#REF!</definedName>
    <definedName name="charged">#REF!</definedName>
    <definedName name="coop" localSheetId="1">'dem4'!$D$123:$L$123</definedName>
    <definedName name="coopcap" localSheetId="1">'dem4'!$D$132:$L$132</definedName>
    <definedName name="cooperation" localSheetId="1">'dem4'!$E$9:$G$9</definedName>
    <definedName name="cooprec" localSheetId="1">'dem4'!$D$136:$L$136</definedName>
    <definedName name="coprec" localSheetId="1">'dem4'!#REF!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1">'dem4'!#REF!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'dem4'!$K$134</definedName>
    <definedName name="np">#REF!</definedName>
    <definedName name="Nutrition">#REF!</definedName>
    <definedName name="oges">#REF!</definedName>
    <definedName name="pension">#REF!</definedName>
    <definedName name="_xlnm.Print_Area" localSheetId="1">'dem4'!$A$1:$L$137</definedName>
    <definedName name="_xlnm.Print_Titles" localSheetId="1">'dem4'!$11:$14</definedName>
    <definedName name="pw">#REF!</definedName>
    <definedName name="pwcap" localSheetId="1">'dem4'!#REF!</definedName>
    <definedName name="pwcap">#REF!</definedName>
    <definedName name="rec" localSheetId="1">'dem4'!#REF!</definedName>
    <definedName name="rec">#REF!</definedName>
    <definedName name="rec1">#REF!</definedName>
    <definedName name="reform">#REF!</definedName>
    <definedName name="revise" localSheetId="1">'dem4'!#REF!</definedName>
    <definedName name="revrec" localSheetId="1">'dem4'!#REF!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'dem4'!#REF!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1" hidden="1">'dem4'!$A$1:$L$134</definedName>
    <definedName name="Z_239EE218_578E_4317_BEED_14D5D7089E27_.wvu.PrintArea" localSheetId="1" hidden="1">'dem4'!$A$1:$L$134</definedName>
    <definedName name="Z_239EE218_578E_4317_BEED_14D5D7089E27_.wvu.PrintTitles" localSheetId="1" hidden="1">'dem4'!$11:$14</definedName>
    <definedName name="Z_302A3EA3_AE96_11D5_A646_0050BA3D7AFD_.wvu.FilterData" localSheetId="1" hidden="1">'dem4'!$A$1:$L$134</definedName>
    <definedName name="Z_302A3EA3_AE96_11D5_A646_0050BA3D7AFD_.wvu.PrintArea" localSheetId="1" hidden="1">'dem4'!$A$1:$L$134</definedName>
    <definedName name="Z_302A3EA3_AE96_11D5_A646_0050BA3D7AFD_.wvu.PrintTitles" localSheetId="1" hidden="1">'dem4'!$11:$14</definedName>
    <definedName name="Z_36DBA021_0ECB_11D4_8064_004005726899_.wvu.FilterData" localSheetId="1" hidden="1">'dem4'!$C$16:$C$134</definedName>
    <definedName name="Z_36DBA021_0ECB_11D4_8064_004005726899_.wvu.PrintArea" localSheetId="1" hidden="1">'dem4'!$A$1:$L$134</definedName>
    <definedName name="Z_36DBA021_0ECB_11D4_8064_004005726899_.wvu.PrintTitles" localSheetId="1" hidden="1">'dem4'!$11:$14</definedName>
    <definedName name="Z_93EBE921_AE91_11D5_8685_004005726899_.wvu.FilterData" localSheetId="1" hidden="1">'dem4'!$C$16:$C$134</definedName>
    <definedName name="Z_93EBE921_AE91_11D5_8685_004005726899_.wvu.PrintArea" localSheetId="1" hidden="1">'dem4'!$A$1:$L$134</definedName>
    <definedName name="Z_93EBE921_AE91_11D5_8685_004005726899_.wvu.PrintTitles" localSheetId="1" hidden="1">'dem4'!$11:$14</definedName>
    <definedName name="Z_94DA79C1_0FDE_11D5_9579_000021DAEEA2_.wvu.FilterData" localSheetId="1" hidden="1">'dem4'!$C$16:$C$134</definedName>
    <definedName name="Z_94DA79C1_0FDE_11D5_9579_000021DAEEA2_.wvu.PrintArea" localSheetId="1" hidden="1">'dem4'!$A$1:$L$134</definedName>
    <definedName name="Z_94DA79C1_0FDE_11D5_9579_000021DAEEA2_.wvu.PrintTitles" localSheetId="1" hidden="1">'dem4'!$11:$14</definedName>
    <definedName name="Z_C868F8C3_16D7_11D5_A68D_81D6213F5331_.wvu.FilterData" localSheetId="1" hidden="1">'dem4'!$C$16:$C$134</definedName>
    <definedName name="Z_C868F8C3_16D7_11D5_A68D_81D6213F5331_.wvu.PrintArea" localSheetId="1" hidden="1">'dem4'!$A$1:$L$134</definedName>
    <definedName name="Z_C868F8C3_16D7_11D5_A68D_81D6213F5331_.wvu.PrintTitles" localSheetId="1" hidden="1">'dem4'!$11:$14</definedName>
    <definedName name="Z_E5DF37BD_125C_11D5_8DC4_D0F5D88B3549_.wvu.FilterData" localSheetId="1" hidden="1">'dem4'!$C$16:$C$134</definedName>
    <definedName name="Z_E5DF37BD_125C_11D5_8DC4_D0F5D88B3549_.wvu.PrintArea" localSheetId="1" hidden="1">'dem4'!$A$1:$L$134</definedName>
    <definedName name="Z_E5DF37BD_125C_11D5_8DC4_D0F5D88B3549_.wvu.PrintTitles" localSheetId="1" hidden="1">'dem4'!$11:$14</definedName>
    <definedName name="Z_F8ADACC1_164E_11D6_B603_000021DAEEA2_.wvu.FilterData" localSheetId="1" hidden="1">'dem4'!$C$16:$C$134</definedName>
    <definedName name="Z_F8ADACC1_164E_11D6_B603_000021DAEEA2_.wvu.PrintArea" localSheetId="1" hidden="1">'dem4'!$A$1:$L$134</definedName>
    <definedName name="Z_F8ADACC1_164E_11D6_B603_000021DAEEA2_.wvu.PrintTitles" localSheetId="1" hidden="1">'dem4'!$11:$14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employees-9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employees-16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70% 184
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icnrease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51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17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22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 employee and 1 no fixed pay employee Rs.3000/ pm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14 nos. employee</t>
        </r>
      </text>
    </comment>
  </commentList>
</comments>
</file>

<file path=xl/sharedStrings.xml><?xml version="1.0" encoding="utf-8"?>
<sst xmlns="http://schemas.openxmlformats.org/spreadsheetml/2006/main" count="200" uniqueCount="104">
  <si>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</si>
  <si>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</si>
  <si>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</si>
  <si>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</si>
  <si>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</si>
  <si>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</si>
  <si>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</si>
  <si>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</si>
  <si>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</si>
  <si>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</si>
  <si>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</si>
  <si>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</si>
  <si>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</si>
  <si>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</si>
  <si>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</si>
  <si>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</si>
  <si>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</si>
  <si>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</si>
  <si>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</si>
  <si>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</si>
  <si>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</si>
  <si>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</si>
  <si>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</si>
  <si>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</si>
  <si>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</si>
  <si>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</si>
  <si>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</si>
  <si>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</si>
  <si>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</si>
  <si>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</si>
  <si>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</si>
  <si>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</si>
  <si>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</si>
  <si>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</si>
  <si>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</si>
  <si>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</si>
  <si>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</si>
  <si>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</si>
  <si>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</si>
  <si>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</si>
  <si>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</si>
  <si>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</si>
  <si>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</si>
  <si>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</si>
  <si>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</si>
  <si>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</si>
  <si>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</si>
  <si>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</si>
  <si>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</si>
  <si>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</si>
  <si>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</si>
  <si>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</si>
  <si>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</si>
  <si>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</si>
  <si>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</si>
  <si>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</si>
  <si>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</si>
  <si>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</si>
  <si>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</si>
  <si>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</si>
  <si>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</si>
  <si>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</si>
  <si>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</si>
  <si>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</si>
  <si>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</si>
  <si>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</si>
  <si>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</si>
  <si>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64.00.33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</si>
  <si>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</si>
  <si>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</si>
  <si>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</si>
  <si>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</si>
  <si>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</si>
  <si>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</si>
  <si>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</si>
  <si>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</si>
  <si>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</si>
  <si>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</si>
  <si>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</si>
  <si>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</si>
  <si>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</si>
  <si>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Marketing Assistance</t>
  </si>
  <si>
    <t>Assistance to Dairy Co-operatives</t>
  </si>
  <si>
    <t>67.00.31</t>
  </si>
  <si>
    <t>68.00.31</t>
  </si>
  <si>
    <t>Grants-in-aid</t>
  </si>
  <si>
    <t>II. Details of the estimates and the heads under which this grant will be accounted for:</t>
  </si>
  <si>
    <t>Grants-in-Aid (NEC)</t>
  </si>
  <si>
    <t>Assistance to Hatchery Unit at Kumrek
(East Sikkim)</t>
  </si>
  <si>
    <t>Capital</t>
  </si>
  <si>
    <t>C - Economic Services (a) Agriculture &amp; Allied Activities</t>
  </si>
  <si>
    <t>A - Capital Account on Economic Services</t>
  </si>
  <si>
    <t>69.00.31</t>
  </si>
  <si>
    <t>Assistance to Denzong Co-operative 
Society</t>
  </si>
  <si>
    <t>61.00.53</t>
  </si>
  <si>
    <t>Major Works</t>
  </si>
  <si>
    <t>2011-12</t>
  </si>
  <si>
    <t>Construction of Co-operative Training Institute (SPA)</t>
  </si>
  <si>
    <t>(In Thousands of Rupees)</t>
  </si>
  <si>
    <t>2012-13</t>
  </si>
  <si>
    <t>2013-14</t>
  </si>
  <si>
    <t>I. Estimate of the amount required in the year ending 31st March, 2014 to defray the charges in respect of Co-operation</t>
  </si>
  <si>
    <t>Rec</t>
  </si>
  <si>
    <t>Co-operation, 00.911-Deduct Recoveries of overpayments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</si>
</sst>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k_r_-;\-* #,##0.00\ _k_r_-;_-* &quot;-&quot;??\ _k_r_-;_-@_-"/>
    <numFmt numFmtId="173" formatCode="00#"/>
    <numFmt numFmtId="174" formatCode="##"/>
    <numFmt numFmtId="175" formatCode="0000##"/>
    <numFmt numFmtId="176" formatCode="00000#"/>
    <numFmt numFmtId="177" formatCode="00.00#"/>
    <numFmt numFmtId="178" formatCode="00.###"/>
    <numFmt numFmtId="179" formatCode="00.##"/>
    <numFmt numFmtId="180" formatCode="00.#0"/>
    <numFmt numFmtId="181" formatCode="00.000"/>
    <numFmt numFmtId="182" formatCode="0_);\(0\)"/>
    <numFmt numFmtId="183" formatCode="_(* #,##0_);_(* \(#,##0\);_(* &quot;-&quot;??_);_(@_)"/>
    <numFmt numFmtId="184" formatCode="_(* #,##0.0_);_(* \(#,##0.0\);_(* &quot;-&quot;??_);_(@_)"/>
    <numFmt numFmtId="185" formatCode="0;[Red]0"/>
  </numFmts>
  <fonts count="4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4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horizontal="justify" vertical="justify"/>
      <protection/>
    </xf>
    <xf numFmtId="0" fontId="6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/>
      <protection/>
    </xf>
    <xf numFmtId="0" fontId="6" fillId="0" borderId="10" xfId="58" applyFont="1" applyFill="1" applyBorder="1">
      <alignment/>
      <protection/>
    </xf>
    <xf numFmtId="0" fontId="6" fillId="0" borderId="0" xfId="58" applyFont="1" applyFill="1" applyBorder="1" applyProtection="1">
      <alignment/>
      <protection/>
    </xf>
    <xf numFmtId="0" fontId="6" fillId="0" borderId="0" xfId="59" applyFont="1" applyFill="1" applyProtection="1">
      <alignment/>
      <protection/>
    </xf>
    <xf numFmtId="0" fontId="6" fillId="0" borderId="0" xfId="59" applyFont="1" applyFill="1" applyBorder="1" applyAlignment="1" applyProtection="1">
      <alignment horizontal="right" vertical="top"/>
      <protection/>
    </xf>
    <xf numFmtId="0" fontId="7" fillId="0" borderId="0" xfId="57" applyFont="1" applyFill="1" applyAlignment="1" applyProtection="1">
      <alignment horizontal="justify" vertical="justify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Alignment="1" applyProtection="1">
      <alignment horizontal="justify" vertical="justify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 applyProtection="1">
      <alignment horizontal="justify" vertical="justify"/>
      <protection/>
    </xf>
    <xf numFmtId="0" fontId="7" fillId="0" borderId="0" xfId="57" applyFont="1" applyFill="1" applyBorder="1" applyAlignment="1" applyProtection="1">
      <alignment horizontal="justify" vertical="justify"/>
      <protection/>
    </xf>
    <xf numFmtId="0" fontId="7" fillId="0" borderId="10" xfId="57" applyFont="1" applyFill="1" applyBorder="1" applyAlignment="1" applyProtection="1">
      <alignment horizontal="justify" vertical="justify"/>
      <protection/>
    </xf>
    <xf numFmtId="174" fontId="6" fillId="0" borderId="0" xfId="57" applyNumberFormat="1" applyFont="1" applyFill="1" applyAlignment="1">
      <alignment horizontal="right" vertical="top"/>
      <protection/>
    </xf>
    <xf numFmtId="0" fontId="6" fillId="0" borderId="0" xfId="57" applyFont="1" applyFill="1" applyAlignment="1" applyProtection="1">
      <alignment horizontal="left" vertical="justify"/>
      <protection/>
    </xf>
    <xf numFmtId="0" fontId="6" fillId="0" borderId="0" xfId="57" applyFont="1" applyFill="1" applyBorder="1" applyAlignment="1">
      <alignment vertical="top"/>
      <protection/>
    </xf>
    <xf numFmtId="174" fontId="6" fillId="0" borderId="0" xfId="57" applyNumberFormat="1" applyFont="1" applyFill="1" applyBorder="1" applyAlignment="1">
      <alignment horizontal="right" vertical="top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 applyProtection="1">
      <alignment horizontal="justify" vertical="top" wrapText="1"/>
      <protection/>
    </xf>
    <xf numFmtId="0" fontId="6" fillId="0" borderId="0" xfId="60" applyFont="1" applyFill="1" applyAlignment="1">
      <alignment horizontal="right" vertical="top"/>
      <protection/>
    </xf>
    <xf numFmtId="0" fontId="7" fillId="0" borderId="0" xfId="57" applyFont="1" applyFill="1" applyBorder="1" applyAlignment="1">
      <alignment horizontal="right" vertical="top"/>
      <protection/>
    </xf>
    <xf numFmtId="0" fontId="7" fillId="0" borderId="11" xfId="57" applyFont="1" applyFill="1" applyBorder="1" applyAlignment="1" applyProtection="1">
      <alignment horizontal="justify" vertical="justify"/>
      <protection/>
    </xf>
    <xf numFmtId="174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>
      <alignment horizontal="justify" vertical="justify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7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Alignment="1">
      <alignment vertical="top"/>
      <protection/>
    </xf>
    <xf numFmtId="0" fontId="6" fillId="0" borderId="0" xfId="59" applyFont="1" applyFill="1" applyBorder="1" applyAlignment="1" applyProtection="1">
      <alignment horizontal="left" vertical="top"/>
      <protection/>
    </xf>
    <xf numFmtId="0" fontId="6" fillId="0" borderId="0" xfId="60" applyFont="1" applyFill="1" applyAlignment="1">
      <alignment vertical="top"/>
      <protection/>
    </xf>
    <xf numFmtId="0" fontId="6" fillId="0" borderId="12" xfId="59" applyFont="1" applyFill="1" applyBorder="1" applyAlignment="1" applyProtection="1">
      <alignment vertical="top"/>
      <protection/>
    </xf>
    <xf numFmtId="0" fontId="6" fillId="0" borderId="0" xfId="59" applyFont="1" applyFill="1" applyBorder="1" applyAlignment="1" applyProtection="1">
      <alignment vertical="top"/>
      <protection/>
    </xf>
    <xf numFmtId="0" fontId="6" fillId="0" borderId="10" xfId="57" applyFont="1" applyFill="1" applyBorder="1" applyAlignment="1">
      <alignment vertical="top"/>
      <protection/>
    </xf>
    <xf numFmtId="0" fontId="6" fillId="0" borderId="11" xfId="57" applyFont="1" applyFill="1" applyBorder="1" applyAlignment="1">
      <alignment vertical="top"/>
      <protection/>
    </xf>
    <xf numFmtId="0" fontId="6" fillId="0" borderId="0" xfId="57" applyFont="1" applyFill="1" applyBorder="1" applyAlignment="1">
      <alignment horizontal="right" vertical="top"/>
      <protection/>
    </xf>
    <xf numFmtId="0" fontId="6" fillId="0" borderId="0" xfId="57" applyFont="1" applyFill="1" applyAlignment="1">
      <alignment horizontal="right" vertical="top"/>
      <protection/>
    </xf>
    <xf numFmtId="0" fontId="7" fillId="0" borderId="0" xfId="57" applyFont="1" applyFill="1" applyAlignment="1">
      <alignment horizontal="right" vertical="top"/>
      <protection/>
    </xf>
    <xf numFmtId="177" fontId="7" fillId="0" borderId="0" xfId="57" applyNumberFormat="1" applyFont="1" applyFill="1" applyAlignment="1">
      <alignment horizontal="right" vertical="top"/>
      <protection/>
    </xf>
    <xf numFmtId="179" fontId="6" fillId="0" borderId="0" xfId="57" applyNumberFormat="1" applyFont="1" applyFill="1" applyAlignment="1">
      <alignment horizontal="right" vertical="top"/>
      <protection/>
    </xf>
    <xf numFmtId="176" fontId="6" fillId="0" borderId="0" xfId="57" applyNumberFormat="1" applyFont="1" applyFill="1" applyAlignment="1">
      <alignment horizontal="right" vertical="top"/>
      <protection/>
    </xf>
    <xf numFmtId="176" fontId="6" fillId="0" borderId="0" xfId="57" applyNumberFormat="1" applyFont="1" applyFill="1" applyBorder="1" applyAlignment="1">
      <alignment horizontal="right" vertical="top"/>
      <protection/>
    </xf>
    <xf numFmtId="179" fontId="6" fillId="0" borderId="0" xfId="57" applyNumberFormat="1" applyFont="1" applyFill="1" applyBorder="1" applyAlignment="1">
      <alignment horizontal="right" vertical="top"/>
      <protection/>
    </xf>
    <xf numFmtId="180" fontId="6" fillId="0" borderId="0" xfId="57" applyNumberFormat="1" applyFont="1" applyFill="1" applyAlignment="1">
      <alignment horizontal="right" vertical="top"/>
      <protection/>
    </xf>
    <xf numFmtId="180" fontId="6" fillId="0" borderId="0" xfId="57" applyNumberFormat="1" applyFont="1" applyFill="1" applyBorder="1" applyAlignment="1">
      <alignment horizontal="right" vertical="top"/>
      <protection/>
    </xf>
    <xf numFmtId="177" fontId="7" fillId="0" borderId="0" xfId="57" applyNumberFormat="1" applyFont="1" applyFill="1" applyBorder="1" applyAlignment="1">
      <alignment horizontal="right" vertical="top"/>
      <protection/>
    </xf>
    <xf numFmtId="173" fontId="7" fillId="0" borderId="0" xfId="57" applyNumberFormat="1" applyFont="1" applyFill="1" applyAlignment="1">
      <alignment horizontal="right" vertical="top"/>
      <protection/>
    </xf>
    <xf numFmtId="0" fontId="6" fillId="0" borderId="10" xfId="57" applyFont="1" applyFill="1" applyBorder="1" applyAlignment="1">
      <alignment horizontal="right" vertical="top"/>
      <protection/>
    </xf>
    <xf numFmtId="0" fontId="6" fillId="0" borderId="11" xfId="57" applyFont="1" applyFill="1" applyBorder="1" applyAlignment="1">
      <alignment horizontal="right" vertical="top"/>
      <protection/>
    </xf>
    <xf numFmtId="0" fontId="6" fillId="0" borderId="0" xfId="57" applyFont="1" applyFill="1" applyBorder="1" applyAlignment="1">
      <alignment horizontal="justify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>
      <alignment horizontal="right"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6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 applyProtection="1">
      <alignment/>
      <protection/>
    </xf>
    <xf numFmtId="0" fontId="6" fillId="0" borderId="0" xfId="57" applyNumberFormat="1" applyFont="1" applyFill="1" applyAlignment="1" applyProtection="1">
      <alignment horizontal="center"/>
      <protection/>
    </xf>
    <xf numFmtId="0" fontId="7" fillId="0" borderId="0" xfId="57" applyNumberFormat="1" applyFont="1" applyFill="1" applyBorder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>
      <alignment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 applyProtection="1">
      <alignment horizontal="left" vertical="justify"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8" fillId="0" borderId="10" xfId="58" applyNumberFormat="1" applyFont="1" applyFill="1" applyBorder="1" applyAlignment="1" applyProtection="1">
      <alignment horizontal="left"/>
      <protection/>
    </xf>
    <xf numFmtId="0" fontId="8" fillId="0" borderId="10" xfId="58" applyNumberFormat="1" applyFont="1" applyFill="1" applyBorder="1">
      <alignment/>
      <protection/>
    </xf>
    <xf numFmtId="0" fontId="9" fillId="0" borderId="10" xfId="58" applyNumberFormat="1" applyFont="1" applyFill="1" applyBorder="1" applyAlignment="1" applyProtection="1">
      <alignment horizontal="right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>
      <alignment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7" applyFont="1" applyFill="1" applyBorder="1" applyAlignment="1" applyProtection="1">
      <alignment horizontal="right" vertical="top"/>
      <protection/>
    </xf>
    <xf numFmtId="179" fontId="6" fillId="0" borderId="10" xfId="57" applyNumberFormat="1" applyFont="1" applyFill="1" applyBorder="1" applyAlignment="1">
      <alignment horizontal="right" vertical="top"/>
      <protection/>
    </xf>
    <xf numFmtId="0" fontId="6" fillId="0" borderId="10" xfId="57" applyFont="1" applyFill="1" applyBorder="1" applyAlignment="1" applyProtection="1">
      <alignment horizontal="justify" vertical="justify"/>
      <protection/>
    </xf>
    <xf numFmtId="0" fontId="6" fillId="0" borderId="0" xfId="57" applyNumberFormat="1" applyFont="1" applyFill="1" applyBorder="1" applyAlignment="1" applyProtection="1">
      <alignment horizontal="right" wrapText="1"/>
      <protection/>
    </xf>
    <xf numFmtId="0" fontId="6" fillId="0" borderId="0" xfId="57" applyNumberFormat="1" applyFont="1" applyFill="1" applyAlignment="1">
      <alignment horizontal="right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center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171" fontId="6" fillId="0" borderId="0" xfId="42" applyFont="1" applyFill="1" applyAlignment="1" applyProtection="1">
      <alignment horizontal="right" wrapText="1"/>
      <protection/>
    </xf>
    <xf numFmtId="171" fontId="6" fillId="0" borderId="0" xfId="42" applyFont="1" applyFill="1" applyBorder="1" applyAlignment="1" applyProtection="1">
      <alignment horizontal="right" wrapText="1"/>
      <protection/>
    </xf>
    <xf numFmtId="171" fontId="6" fillId="0" borderId="10" xfId="42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171" fontId="6" fillId="0" borderId="11" xfId="42" applyFont="1" applyFill="1" applyBorder="1" applyAlignment="1" applyProtection="1">
      <alignment horizontal="right" wrapText="1"/>
      <protection/>
    </xf>
    <xf numFmtId="0" fontId="6" fillId="0" borderId="11" xfId="57" applyNumberFormat="1" applyFont="1" applyFill="1" applyBorder="1" applyAlignment="1" applyProtection="1">
      <alignment horizontal="right" wrapText="1"/>
      <protection/>
    </xf>
    <xf numFmtId="0" fontId="6" fillId="0" borderId="12" xfId="57" applyFont="1" applyFill="1" applyBorder="1" applyAlignment="1">
      <alignment vertical="top"/>
      <protection/>
    </xf>
    <xf numFmtId="179" fontId="6" fillId="0" borderId="12" xfId="57" applyNumberFormat="1" applyFont="1" applyFill="1" applyBorder="1" applyAlignment="1">
      <alignment horizontal="right" vertical="top"/>
      <protection/>
    </xf>
    <xf numFmtId="0" fontId="6" fillId="0" borderId="12" xfId="57" applyFont="1" applyFill="1" applyBorder="1" applyAlignment="1" applyProtection="1">
      <alignment horizontal="justify" vertical="justify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171" fontId="6" fillId="0" borderId="10" xfId="42" applyFont="1" applyFill="1" applyBorder="1" applyAlignment="1">
      <alignment horizontal="right" wrapText="1"/>
    </xf>
    <xf numFmtId="0" fontId="6" fillId="0" borderId="12" xfId="57" applyNumberFormat="1" applyFont="1" applyFill="1" applyBorder="1" applyAlignment="1" applyProtection="1">
      <alignment horizontal="right"/>
      <protection/>
    </xf>
    <xf numFmtId="185" fontId="6" fillId="0" borderId="0" xfId="58" applyNumberFormat="1" applyFont="1" applyFill="1" applyBorder="1" applyAlignment="1" applyProtection="1">
      <alignment horizontal="right"/>
      <protection/>
    </xf>
    <xf numFmtId="185" fontId="6" fillId="0" borderId="0" xfId="57" applyNumberFormat="1" applyFont="1" applyFill="1" applyBorder="1" applyAlignment="1" applyProtection="1">
      <alignment horizontal="right"/>
      <protection/>
    </xf>
    <xf numFmtId="185" fontId="6" fillId="0" borderId="0" xfId="57" applyNumberFormat="1" applyFont="1" applyFill="1">
      <alignment/>
      <protection/>
    </xf>
    <xf numFmtId="185" fontId="6" fillId="0" borderId="0" xfId="57" applyNumberFormat="1" applyFont="1" applyFill="1" applyAlignment="1">
      <alignment horizontal="right"/>
      <protection/>
    </xf>
    <xf numFmtId="185" fontId="6" fillId="0" borderId="0" xfId="42" applyNumberFormat="1" applyFont="1" applyFill="1" applyBorder="1" applyAlignment="1" applyProtection="1">
      <alignment horizontal="right" wrapText="1"/>
      <protection/>
    </xf>
    <xf numFmtId="185" fontId="6" fillId="0" borderId="0" xfId="57" applyNumberFormat="1" applyFont="1" applyFill="1" applyBorder="1" applyAlignment="1">
      <alignment horizontal="right"/>
      <protection/>
    </xf>
    <xf numFmtId="185" fontId="6" fillId="0" borderId="0" xfId="57" applyNumberFormat="1" applyFont="1" applyFill="1" applyAlignment="1" applyProtection="1">
      <alignment horizontal="right"/>
      <protection/>
    </xf>
    <xf numFmtId="185" fontId="6" fillId="0" borderId="0" xfId="42" applyNumberFormat="1" applyFont="1" applyFill="1" applyBorder="1" applyAlignment="1" applyProtection="1">
      <alignment horizontal="right"/>
      <protection/>
    </xf>
    <xf numFmtId="185" fontId="6" fillId="0" borderId="12" xfId="57" applyNumberFormat="1" applyFont="1" applyFill="1" applyBorder="1" applyAlignment="1" applyProtection="1">
      <alignment horizontal="right"/>
      <protection/>
    </xf>
    <xf numFmtId="185" fontId="6" fillId="0" borderId="0" xfId="42" applyNumberFormat="1" applyFont="1" applyFill="1" applyAlignment="1" applyProtection="1">
      <alignment horizontal="right"/>
      <protection/>
    </xf>
    <xf numFmtId="185" fontId="6" fillId="0" borderId="0" xfId="57" applyNumberFormat="1" applyFont="1" applyFill="1" applyBorder="1" applyAlignment="1" applyProtection="1">
      <alignment horizontal="right" wrapText="1"/>
      <protection/>
    </xf>
    <xf numFmtId="185" fontId="6" fillId="0" borderId="0" xfId="57" applyNumberFormat="1" applyFont="1" applyFill="1" applyAlignment="1">
      <alignment horizontal="right" wrapText="1"/>
      <protection/>
    </xf>
    <xf numFmtId="0" fontId="6" fillId="0" borderId="0" xfId="57" applyNumberFormat="1" applyFont="1" applyFill="1" applyAlignment="1" applyProtection="1">
      <alignment horizontal="justify" vertical="justify"/>
      <protection/>
    </xf>
    <xf numFmtId="171" fontId="6" fillId="0" borderId="0" xfId="42" applyFont="1" applyFill="1" applyBorder="1" applyAlignment="1">
      <alignment horizontal="right" wrapText="1"/>
    </xf>
    <xf numFmtId="0" fontId="6" fillId="0" borderId="0" xfId="42" applyNumberFormat="1" applyFont="1" applyFill="1" applyBorder="1" applyAlignment="1">
      <alignment horizontal="right" wrapText="1"/>
    </xf>
    <xf numFmtId="0" fontId="6" fillId="0" borderId="0" xfId="57" applyFont="1" applyFill="1" applyBorder="1" applyAlignment="1" applyProtection="1">
      <alignment horizontal="left" vertical="justify"/>
      <protection/>
    </xf>
    <xf numFmtId="0" fontId="6" fillId="0" borderId="0" xfId="57" applyNumberFormat="1" applyFont="1" applyFill="1" applyBorder="1" applyAlignment="1">
      <alignment horizontal="right" wrapText="1"/>
      <protection/>
    </xf>
    <xf numFmtId="185" fontId="6" fillId="0" borderId="0" xfId="57" applyNumberFormat="1" applyFont="1" applyFill="1" applyBorder="1" applyAlignment="1">
      <alignment horizontal="right" wrapText="1"/>
      <protection/>
    </xf>
    <xf numFmtId="0" fontId="6" fillId="0" borderId="12" xfId="59" applyFont="1" applyFill="1" applyBorder="1" applyAlignment="1" applyProtection="1">
      <alignment horizontal="left" vertical="top" wrapText="1"/>
      <protection/>
    </xf>
    <xf numFmtId="0" fontId="6" fillId="0" borderId="12" xfId="59" applyFont="1" applyFill="1" applyBorder="1" applyAlignment="1" applyProtection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9" applyFont="1" applyFill="1" applyBorder="1" applyAlignment="1" applyProtection="1">
      <alignment horizontal="right" vertical="top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6" fillId="0" borderId="10" xfId="59" applyFont="1" applyFill="1" applyBorder="1" applyAlignment="1" applyProtection="1">
      <alignment horizontal="right" vertical="top" wrapText="1"/>
      <protection/>
    </xf>
    <xf numFmtId="0" fontId="6" fillId="0" borderId="10" xfId="58" applyFont="1" applyFill="1" applyBorder="1" applyAlignment="1" applyProtection="1">
      <alignment horizontal="left"/>
      <protection/>
    </xf>
    <xf numFmtId="0" fontId="6" fillId="0" borderId="10" xfId="42" applyNumberFormat="1" applyFont="1" applyFill="1" applyBorder="1" applyAlignment="1">
      <alignment horizontal="right" wrapText="1"/>
    </xf>
    <xf numFmtId="171" fontId="6" fillId="0" borderId="0" xfId="42" applyFont="1" applyFill="1" applyAlignment="1" applyProtection="1">
      <alignment horizontal="right"/>
      <protection/>
    </xf>
    <xf numFmtId="171" fontId="6" fillId="0" borderId="0" xfId="42" applyFont="1" applyFill="1" applyBorder="1" applyAlignment="1" applyProtection="1">
      <alignment horizontal="right"/>
      <protection/>
    </xf>
    <xf numFmtId="180" fontId="6" fillId="0" borderId="10" xfId="57" applyNumberFormat="1" applyFont="1" applyFill="1" applyBorder="1" applyAlignment="1">
      <alignment horizontal="right" vertical="top"/>
      <protection/>
    </xf>
    <xf numFmtId="175" fontId="6" fillId="0" borderId="0" xfId="57" applyNumberFormat="1" applyFont="1" applyFill="1" applyAlignment="1">
      <alignment horizontal="right" vertical="top"/>
      <protection/>
    </xf>
    <xf numFmtId="176" fontId="6" fillId="0" borderId="10" xfId="57" applyNumberFormat="1" applyFont="1" applyFill="1" applyBorder="1" applyAlignment="1">
      <alignment horizontal="right" vertical="top"/>
      <protection/>
    </xf>
    <xf numFmtId="176" fontId="6" fillId="0" borderId="0" xfId="57" applyNumberFormat="1" applyFont="1" applyFill="1" applyBorder="1" applyAlignment="1">
      <alignment horizontal="right" vertical="top" wrapText="1"/>
      <protection/>
    </xf>
    <xf numFmtId="177" fontId="6" fillId="0" borderId="0" xfId="57" applyNumberFormat="1" applyFont="1" applyFill="1" applyAlignment="1">
      <alignment horizontal="right" vertical="top"/>
      <protection/>
    </xf>
    <xf numFmtId="0" fontId="6" fillId="0" borderId="11" xfId="42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 applyAlignment="1">
      <alignment horizontal="right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6" fillId="0" borderId="12" xfId="58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rmal_DEMAND1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75"/>
          <c:w val="0.9202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dem4!#REF!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dem4!#REF!</c:f>
              <c:numCache>
                <c:ptCount val="11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dem4!$A$123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dem4!$B$123:$L$123</c:f>
              <c:numCache>
                <c:ptCount val="11"/>
                <c:pt idx="0">
                  <c:v>2425</c:v>
                </c:pt>
                <c:pt idx="1">
                  <c:v>0</c:v>
                </c:pt>
                <c:pt idx="2">
                  <c:v>20166</c:v>
                </c:pt>
                <c:pt idx="3">
                  <c:v>68358</c:v>
                </c:pt>
                <c:pt idx="4">
                  <c:v>32686</c:v>
                </c:pt>
                <c:pt idx="5">
                  <c:v>79577</c:v>
                </c:pt>
                <c:pt idx="6">
                  <c:v>32686</c:v>
                </c:pt>
                <c:pt idx="7">
                  <c:v>79577</c:v>
                </c:pt>
                <c:pt idx="8">
                  <c:v>22531</c:v>
                </c:pt>
                <c:pt idx="9">
                  <c:v>90277</c:v>
                </c:pt>
                <c:pt idx="10">
                  <c:v>112808</c:v>
                </c:pt>
              </c:numCache>
            </c:numRef>
          </c:val>
        </c:ser>
        <c:ser>
          <c:idx val="2"/>
          <c:order val="2"/>
          <c:tx>
            <c:strRef>
              <c:f>dem4!$A$124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dem4!$B$124:$L$124</c:f>
              <c:numCache>
                <c:ptCount val="11"/>
                <c:pt idx="1">
                  <c:v>0</c:v>
                </c:pt>
                <c:pt idx="2">
                  <c:v>20166</c:v>
                </c:pt>
                <c:pt idx="3">
                  <c:v>68358</c:v>
                </c:pt>
                <c:pt idx="4">
                  <c:v>32686</c:v>
                </c:pt>
                <c:pt idx="5">
                  <c:v>79577</c:v>
                </c:pt>
                <c:pt idx="6">
                  <c:v>32686</c:v>
                </c:pt>
                <c:pt idx="7">
                  <c:v>79577</c:v>
                </c:pt>
                <c:pt idx="8">
                  <c:v>22531</c:v>
                </c:pt>
                <c:pt idx="9">
                  <c:v>90277</c:v>
                </c:pt>
                <c:pt idx="10">
                  <c:v>112808</c:v>
                </c:pt>
              </c:numCache>
            </c:numRef>
          </c:val>
        </c:ser>
        <c:axId val="29886172"/>
        <c:axId val="540093"/>
      </c:barChart>
      <c:catAx>
        <c:axId val="2988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93"/>
        <c:crosses val="autoZero"/>
        <c:auto val="1"/>
        <c:lblOffset val="100"/>
        <c:tickLblSkip val="1"/>
        <c:noMultiLvlLbl val="0"/>
      </c:catAx>
      <c:valAx>
        <c:axId val="540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6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"/>
          <c:y val="0.31225"/>
          <c:w val="0.05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 transitionEvaluation="1" transitionEntry="1"/>
  <dimension ref="A1:L137"/>
  <sheetViews>
    <sheetView tabSelected="1" view="pageBreakPreview" zoomScaleNormal="145" zoomScaleSheetLayoutView="100" zoomScalePageLayoutView="0" workbookViewId="0" topLeftCell="A3">
      <selection activeCell="J8" sqref="J8"/>
    </sheetView>
  </sheetViews>
  <sheetFormatPr defaultColWidth="12.421875" defaultRowHeight="12.75"/>
  <cols>
    <col min="1" max="1" width="6.421875" style="32" customWidth="1"/>
    <col min="2" max="2" width="8.140625" style="40" customWidth="1"/>
    <col min="3" max="3" width="34.57421875" style="3" customWidth="1"/>
    <col min="4" max="4" width="8.57421875" style="64" customWidth="1"/>
    <col min="5" max="5" width="9.421875" style="64" customWidth="1"/>
    <col min="6" max="6" width="8.421875" style="2" customWidth="1"/>
    <col min="7" max="7" width="8.57421875" style="2" customWidth="1"/>
    <col min="8" max="8" width="8.57421875" style="64" customWidth="1"/>
    <col min="9" max="9" width="8.421875" style="64" customWidth="1"/>
    <col min="10" max="10" width="8.57421875" style="64" customWidth="1"/>
    <col min="11" max="11" width="9.140625" style="64" customWidth="1"/>
    <col min="12" max="12" width="8.421875" style="64" customWidth="1"/>
    <col min="13" max="16384" width="12.421875" style="2" customWidth="1"/>
  </cols>
  <sheetData>
    <row r="1" spans="1:12" ht="13.5" customHeight="1">
      <c r="A1" s="31"/>
      <c r="B1" s="79"/>
      <c r="C1" s="28"/>
      <c r="D1" s="63"/>
      <c r="E1" s="63" t="s">
        <v>0</v>
      </c>
      <c r="F1" s="28"/>
      <c r="G1" s="28"/>
      <c r="H1" s="63"/>
      <c r="I1" s="63"/>
      <c r="J1" s="63"/>
      <c r="K1" s="63"/>
      <c r="L1" s="63"/>
    </row>
    <row r="2" spans="1:12" ht="13.5" customHeight="1">
      <c r="A2" s="31"/>
      <c r="B2" s="79"/>
      <c r="C2" s="28"/>
      <c r="D2" s="63"/>
      <c r="E2" s="63" t="s">
        <v>1</v>
      </c>
      <c r="F2" s="28"/>
      <c r="G2" s="28"/>
      <c r="H2" s="63"/>
      <c r="I2" s="63"/>
      <c r="J2" s="63"/>
      <c r="K2" s="63"/>
      <c r="L2" s="63"/>
    </row>
    <row r="3" spans="1:12" ht="15" customHeight="1">
      <c r="A3" s="31"/>
      <c r="B3" s="79"/>
      <c r="C3" s="28"/>
      <c r="D3" s="63"/>
      <c r="E3" s="63"/>
      <c r="F3" s="28"/>
      <c r="G3" s="28"/>
      <c r="H3" s="63"/>
      <c r="I3" s="63"/>
      <c r="J3" s="63"/>
      <c r="K3" s="63"/>
      <c r="L3" s="63"/>
    </row>
    <row r="4" spans="1:12" ht="13.5" customHeight="1">
      <c r="A4" s="19"/>
      <c r="B4" s="39"/>
      <c r="C4" s="27"/>
      <c r="D4" s="58" t="s">
        <v>90</v>
      </c>
      <c r="E4" s="85">
        <v>2425</v>
      </c>
      <c r="F4" s="11" t="s">
        <v>2</v>
      </c>
      <c r="G4" s="13"/>
      <c r="H4" s="76"/>
      <c r="I4" s="76"/>
      <c r="J4" s="76"/>
      <c r="K4" s="76"/>
      <c r="L4" s="76"/>
    </row>
    <row r="5" spans="4:12" ht="13.5" customHeight="1">
      <c r="D5" s="54" t="s">
        <v>91</v>
      </c>
      <c r="E5" s="86"/>
      <c r="G5" s="4"/>
      <c r="H5" s="61"/>
      <c r="I5" s="61"/>
      <c r="J5" s="61"/>
      <c r="K5" s="61"/>
      <c r="L5" s="61"/>
    </row>
    <row r="6" spans="4:12" ht="13.5" customHeight="1">
      <c r="D6" s="54" t="s">
        <v>3</v>
      </c>
      <c r="E6" s="86">
        <v>4425</v>
      </c>
      <c r="F6" s="5" t="s">
        <v>4</v>
      </c>
      <c r="G6" s="4"/>
      <c r="H6" s="61"/>
      <c r="I6" s="61"/>
      <c r="J6" s="61"/>
      <c r="K6" s="61"/>
      <c r="L6" s="61"/>
    </row>
    <row r="7" spans="1:12" ht="13.5" customHeight="1">
      <c r="A7" s="33" t="s">
        <v>101</v>
      </c>
      <c r="D7" s="54"/>
      <c r="E7" s="59"/>
      <c r="F7" s="60"/>
      <c r="G7" s="61"/>
      <c r="H7" s="61"/>
      <c r="I7" s="61"/>
      <c r="J7" s="61"/>
      <c r="K7" s="61"/>
      <c r="L7" s="61"/>
    </row>
    <row r="8" spans="1:7" ht="13.5" customHeight="1">
      <c r="A8" s="1"/>
      <c r="D8" s="62"/>
      <c r="E8" s="63" t="s">
        <v>5</v>
      </c>
      <c r="F8" s="63" t="s">
        <v>89</v>
      </c>
      <c r="G8" s="63" t="s">
        <v>13</v>
      </c>
    </row>
    <row r="9" spans="1:12" ht="13.5" customHeight="1">
      <c r="A9" s="1"/>
      <c r="D9" s="65" t="s">
        <v>6</v>
      </c>
      <c r="E9" s="63">
        <f>L124</f>
        <v>112808</v>
      </c>
      <c r="F9" s="97">
        <f>L133</f>
        <v>32700</v>
      </c>
      <c r="G9" s="63">
        <f>F9+E9</f>
        <v>145508</v>
      </c>
      <c r="L9" s="66"/>
    </row>
    <row r="10" spans="1:7" ht="13.5" customHeight="1">
      <c r="A10" s="33" t="s">
        <v>86</v>
      </c>
      <c r="C10" s="18"/>
      <c r="D10" s="67"/>
      <c r="E10" s="67"/>
      <c r="F10" s="67"/>
      <c r="G10" s="67"/>
    </row>
    <row r="11" spans="1:12" ht="13.5" customHeight="1">
      <c r="A11" s="34"/>
      <c r="B11" s="23"/>
      <c r="C11" s="6"/>
      <c r="D11" s="68"/>
      <c r="E11" s="68"/>
      <c r="F11" s="68"/>
      <c r="G11" s="68"/>
      <c r="H11" s="68"/>
      <c r="I11" s="69"/>
      <c r="J11" s="70"/>
      <c r="K11" s="71"/>
      <c r="L11" s="72" t="s">
        <v>98</v>
      </c>
    </row>
    <row r="12" spans="1:12" s="8" customFormat="1" ht="12.75">
      <c r="A12" s="118"/>
      <c r="B12" s="119"/>
      <c r="C12" s="120"/>
      <c r="D12" s="136" t="s">
        <v>7</v>
      </c>
      <c r="E12" s="136"/>
      <c r="F12" s="135" t="s">
        <v>8</v>
      </c>
      <c r="G12" s="135"/>
      <c r="H12" s="135" t="s">
        <v>9</v>
      </c>
      <c r="I12" s="135"/>
      <c r="J12" s="135" t="s">
        <v>8</v>
      </c>
      <c r="K12" s="135"/>
      <c r="L12" s="135"/>
    </row>
    <row r="13" spans="1:12" s="8" customFormat="1" ht="12.75">
      <c r="A13" s="1"/>
      <c r="B13" s="121"/>
      <c r="C13" s="120" t="s">
        <v>10</v>
      </c>
      <c r="D13" s="135" t="s">
        <v>96</v>
      </c>
      <c r="E13" s="135"/>
      <c r="F13" s="135" t="s">
        <v>99</v>
      </c>
      <c r="G13" s="135"/>
      <c r="H13" s="135" t="s">
        <v>99</v>
      </c>
      <c r="I13" s="135"/>
      <c r="J13" s="135" t="s">
        <v>100</v>
      </c>
      <c r="K13" s="135"/>
      <c r="L13" s="135"/>
    </row>
    <row r="14" spans="1:12" s="8" customFormat="1" ht="12.75">
      <c r="A14" s="122"/>
      <c r="B14" s="123"/>
      <c r="C14" s="124"/>
      <c r="D14" s="73" t="s">
        <v>11</v>
      </c>
      <c r="E14" s="73" t="s">
        <v>12</v>
      </c>
      <c r="F14" s="73" t="s">
        <v>11</v>
      </c>
      <c r="G14" s="73" t="s">
        <v>12</v>
      </c>
      <c r="H14" s="73" t="s">
        <v>11</v>
      </c>
      <c r="I14" s="73" t="s">
        <v>12</v>
      </c>
      <c r="J14" s="73" t="s">
        <v>11</v>
      </c>
      <c r="K14" s="73" t="s">
        <v>12</v>
      </c>
      <c r="L14" s="73" t="s">
        <v>13</v>
      </c>
    </row>
    <row r="15" spans="1:12" s="8" customFormat="1" ht="15" customHeight="1">
      <c r="A15" s="36"/>
      <c r="B15" s="9"/>
      <c r="C15" s="7"/>
      <c r="D15" s="74"/>
      <c r="E15" s="74"/>
      <c r="F15" s="74"/>
      <c r="G15" s="74"/>
      <c r="H15" s="100"/>
      <c r="I15" s="100"/>
      <c r="J15" s="74"/>
      <c r="K15" s="74"/>
      <c r="L15" s="74"/>
    </row>
    <row r="16" spans="3:12" ht="12.75" customHeight="1">
      <c r="C16" s="10" t="s">
        <v>14</v>
      </c>
      <c r="D16" s="55"/>
      <c r="E16" s="55"/>
      <c r="F16" s="55"/>
      <c r="G16" s="75"/>
      <c r="H16" s="101"/>
      <c r="I16" s="101"/>
      <c r="J16" s="55"/>
      <c r="K16" s="55"/>
      <c r="L16" s="55"/>
    </row>
    <row r="17" spans="1:12" ht="12.75" customHeight="1">
      <c r="A17" s="32" t="s">
        <v>15</v>
      </c>
      <c r="B17" s="41">
        <v>2425</v>
      </c>
      <c r="C17" s="10" t="s">
        <v>2</v>
      </c>
      <c r="D17" s="55"/>
      <c r="E17" s="55"/>
      <c r="F17" s="55"/>
      <c r="G17" s="75"/>
      <c r="H17" s="101"/>
      <c r="I17" s="101"/>
      <c r="J17" s="55"/>
      <c r="K17" s="55"/>
      <c r="L17" s="55"/>
    </row>
    <row r="18" spans="2:12" ht="12.75" customHeight="1">
      <c r="B18" s="42">
        <v>0.001</v>
      </c>
      <c r="C18" s="10" t="s">
        <v>16</v>
      </c>
      <c r="D18" s="55"/>
      <c r="E18" s="55"/>
      <c r="F18" s="55"/>
      <c r="G18" s="75"/>
      <c r="H18" s="101"/>
      <c r="I18" s="101"/>
      <c r="J18" s="55"/>
      <c r="K18" s="55"/>
      <c r="L18" s="55"/>
    </row>
    <row r="19" spans="2:9" ht="12.75" customHeight="1">
      <c r="B19" s="43">
        <v>0.44</v>
      </c>
      <c r="C19" s="112" t="s">
        <v>17</v>
      </c>
      <c r="F19" s="64"/>
      <c r="G19" s="64"/>
      <c r="H19" s="102"/>
      <c r="I19" s="102"/>
    </row>
    <row r="20" spans="2:12" ht="12.75" customHeight="1">
      <c r="B20" s="44" t="s">
        <v>18</v>
      </c>
      <c r="C20" s="12" t="s">
        <v>19</v>
      </c>
      <c r="D20" s="77">
        <v>2885</v>
      </c>
      <c r="E20" s="77">
        <v>23649</v>
      </c>
      <c r="F20" s="77">
        <v>2185</v>
      </c>
      <c r="G20" s="77">
        <v>25949</v>
      </c>
      <c r="H20" s="77">
        <v>2185</v>
      </c>
      <c r="I20" s="77">
        <v>25949</v>
      </c>
      <c r="J20" s="77">
        <v>4560</v>
      </c>
      <c r="K20" s="77">
        <v>35384</v>
      </c>
      <c r="L20" s="77">
        <f>SUM(J20:K20)</f>
        <v>39944</v>
      </c>
    </row>
    <row r="21" spans="2:12" ht="12.75" customHeight="1">
      <c r="B21" s="44" t="s">
        <v>20</v>
      </c>
      <c r="C21" s="12" t="s">
        <v>21</v>
      </c>
      <c r="D21" s="77">
        <v>550</v>
      </c>
      <c r="E21" s="77">
        <v>199</v>
      </c>
      <c r="F21" s="88">
        <v>0</v>
      </c>
      <c r="G21" s="77">
        <v>258</v>
      </c>
      <c r="H21" s="88">
        <v>0</v>
      </c>
      <c r="I21" s="77">
        <v>258</v>
      </c>
      <c r="J21" s="77">
        <v>570</v>
      </c>
      <c r="K21" s="77">
        <v>258</v>
      </c>
      <c r="L21" s="77">
        <f>SUM(J21:K21)</f>
        <v>828</v>
      </c>
    </row>
    <row r="22" spans="2:12" ht="12.75" customHeight="1">
      <c r="B22" s="44" t="s">
        <v>22</v>
      </c>
      <c r="C22" s="12" t="s">
        <v>23</v>
      </c>
      <c r="D22" s="77">
        <v>1232</v>
      </c>
      <c r="E22" s="77">
        <v>852</v>
      </c>
      <c r="F22" s="77">
        <v>176</v>
      </c>
      <c r="G22" s="77">
        <v>885</v>
      </c>
      <c r="H22" s="77">
        <v>176</v>
      </c>
      <c r="I22" s="77">
        <v>885</v>
      </c>
      <c r="J22" s="77">
        <v>617</v>
      </c>
      <c r="K22" s="77">
        <v>961</v>
      </c>
      <c r="L22" s="77">
        <f>SUM(J22:K22)</f>
        <v>1578</v>
      </c>
    </row>
    <row r="23" spans="1:12" ht="12.75" customHeight="1">
      <c r="A23" s="32" t="s">
        <v>13</v>
      </c>
      <c r="B23" s="43">
        <v>0.44</v>
      </c>
      <c r="C23" s="12" t="s">
        <v>17</v>
      </c>
      <c r="D23" s="91">
        <f aca="true" t="shared" si="0" ref="D23:L23">SUM(D19:D22)</f>
        <v>4667</v>
      </c>
      <c r="E23" s="91">
        <f t="shared" si="0"/>
        <v>24700</v>
      </c>
      <c r="F23" s="91">
        <f t="shared" si="0"/>
        <v>2361</v>
      </c>
      <c r="G23" s="91">
        <f t="shared" si="0"/>
        <v>27092</v>
      </c>
      <c r="H23" s="91">
        <f t="shared" si="0"/>
        <v>2361</v>
      </c>
      <c r="I23" s="91">
        <f t="shared" si="0"/>
        <v>27092</v>
      </c>
      <c r="J23" s="91">
        <f t="shared" si="0"/>
        <v>5747</v>
      </c>
      <c r="K23" s="91">
        <f t="shared" si="0"/>
        <v>36603</v>
      </c>
      <c r="L23" s="91">
        <f t="shared" si="0"/>
        <v>42350</v>
      </c>
    </row>
    <row r="24" spans="3:12" ht="15" customHeight="1">
      <c r="C24" s="12"/>
      <c r="D24" s="55"/>
      <c r="E24" s="55"/>
      <c r="F24" s="55"/>
      <c r="G24" s="55"/>
      <c r="H24" s="101"/>
      <c r="I24" s="101"/>
      <c r="J24" s="55"/>
      <c r="K24" s="55"/>
      <c r="L24" s="55"/>
    </row>
    <row r="25" spans="2:12" ht="12.75" customHeight="1">
      <c r="B25" s="43">
        <v>0.45</v>
      </c>
      <c r="C25" s="12" t="s">
        <v>24</v>
      </c>
      <c r="D25" s="56"/>
      <c r="E25" s="56"/>
      <c r="F25" s="56"/>
      <c r="G25" s="56"/>
      <c r="H25" s="103"/>
      <c r="I25" s="103"/>
      <c r="J25" s="56"/>
      <c r="K25" s="56"/>
      <c r="L25" s="56"/>
    </row>
    <row r="26" spans="2:12" ht="12.75" customHeight="1">
      <c r="B26" s="44" t="s">
        <v>25</v>
      </c>
      <c r="C26" s="12" t="s">
        <v>19</v>
      </c>
      <c r="D26" s="88">
        <v>0</v>
      </c>
      <c r="E26" s="77">
        <v>7920</v>
      </c>
      <c r="F26" s="88">
        <v>0</v>
      </c>
      <c r="G26" s="77">
        <v>7873</v>
      </c>
      <c r="H26" s="88">
        <v>0</v>
      </c>
      <c r="I26" s="77">
        <v>7873</v>
      </c>
      <c r="J26" s="88">
        <v>0</v>
      </c>
      <c r="K26" s="77">
        <v>9710</v>
      </c>
      <c r="L26" s="77">
        <f>SUM(J26:K26)</f>
        <v>9710</v>
      </c>
    </row>
    <row r="27" spans="2:12" ht="12.75" customHeight="1">
      <c r="B27" s="44" t="s">
        <v>26</v>
      </c>
      <c r="C27" s="12" t="s">
        <v>21</v>
      </c>
      <c r="D27" s="77">
        <v>205</v>
      </c>
      <c r="E27" s="77">
        <v>77</v>
      </c>
      <c r="F27" s="88">
        <v>0</v>
      </c>
      <c r="G27" s="77">
        <v>83</v>
      </c>
      <c r="H27" s="88">
        <v>0</v>
      </c>
      <c r="I27" s="77">
        <v>83</v>
      </c>
      <c r="J27" s="77">
        <v>100</v>
      </c>
      <c r="K27" s="77">
        <v>83</v>
      </c>
      <c r="L27" s="77">
        <f>SUM(J27:K27)</f>
        <v>183</v>
      </c>
    </row>
    <row r="28" spans="2:12" ht="12.75" customHeight="1">
      <c r="B28" s="44" t="s">
        <v>27</v>
      </c>
      <c r="C28" s="12" t="s">
        <v>23</v>
      </c>
      <c r="D28" s="77">
        <v>715</v>
      </c>
      <c r="E28" s="77">
        <v>227</v>
      </c>
      <c r="F28" s="77">
        <v>78</v>
      </c>
      <c r="G28" s="77">
        <v>246</v>
      </c>
      <c r="H28" s="77">
        <v>78</v>
      </c>
      <c r="I28" s="77">
        <v>246</v>
      </c>
      <c r="J28" s="77">
        <v>370</v>
      </c>
      <c r="K28" s="77">
        <v>268</v>
      </c>
      <c r="L28" s="77">
        <f>SUM(J28:K28)</f>
        <v>638</v>
      </c>
    </row>
    <row r="29" spans="1:12" ht="12.75" customHeight="1">
      <c r="A29" s="32" t="s">
        <v>13</v>
      </c>
      <c r="B29" s="43">
        <v>0.45</v>
      </c>
      <c r="C29" s="12" t="s">
        <v>24</v>
      </c>
      <c r="D29" s="91">
        <f aca="true" t="shared" si="1" ref="D29:L29">SUM(D26:D28)</f>
        <v>920</v>
      </c>
      <c r="E29" s="91">
        <f t="shared" si="1"/>
        <v>8224</v>
      </c>
      <c r="F29" s="91">
        <f t="shared" si="1"/>
        <v>78</v>
      </c>
      <c r="G29" s="91">
        <f t="shared" si="1"/>
        <v>8202</v>
      </c>
      <c r="H29" s="91">
        <f t="shared" si="1"/>
        <v>78</v>
      </c>
      <c r="I29" s="91">
        <f t="shared" si="1"/>
        <v>8202</v>
      </c>
      <c r="J29" s="91">
        <f t="shared" si="1"/>
        <v>470</v>
      </c>
      <c r="K29" s="91">
        <f t="shared" si="1"/>
        <v>10061</v>
      </c>
      <c r="L29" s="91">
        <f t="shared" si="1"/>
        <v>10531</v>
      </c>
    </row>
    <row r="30" spans="3:12" ht="15" customHeight="1">
      <c r="C30" s="12"/>
      <c r="D30" s="55"/>
      <c r="E30" s="55"/>
      <c r="F30" s="55"/>
      <c r="G30" s="55"/>
      <c r="H30" s="101"/>
      <c r="I30" s="101"/>
      <c r="J30" s="55"/>
      <c r="K30" s="55"/>
      <c r="L30" s="55"/>
    </row>
    <row r="31" spans="2:12" ht="12.75" customHeight="1">
      <c r="B31" s="43">
        <v>0.46</v>
      </c>
      <c r="C31" s="12" t="s">
        <v>28</v>
      </c>
      <c r="D31" s="56"/>
      <c r="E31" s="56"/>
      <c r="F31" s="56"/>
      <c r="G31" s="56"/>
      <c r="H31" s="103"/>
      <c r="I31" s="103"/>
      <c r="J31" s="56"/>
      <c r="K31" s="56"/>
      <c r="L31" s="56"/>
    </row>
    <row r="32" spans="2:12" ht="12.75" customHeight="1">
      <c r="B32" s="44" t="s">
        <v>29</v>
      </c>
      <c r="C32" s="12" t="s">
        <v>19</v>
      </c>
      <c r="D32" s="88">
        <v>0</v>
      </c>
      <c r="E32" s="77">
        <v>5635</v>
      </c>
      <c r="F32" s="88">
        <v>0</v>
      </c>
      <c r="G32" s="77">
        <v>6862</v>
      </c>
      <c r="H32" s="88">
        <v>0</v>
      </c>
      <c r="I32" s="77">
        <v>6862</v>
      </c>
      <c r="J32" s="88">
        <v>0</v>
      </c>
      <c r="K32" s="77">
        <v>5231</v>
      </c>
      <c r="L32" s="77">
        <f>SUM(J32:K32)</f>
        <v>5231</v>
      </c>
    </row>
    <row r="33" spans="1:12" ht="12.75" customHeight="1">
      <c r="A33" s="19"/>
      <c r="B33" s="45" t="s">
        <v>30</v>
      </c>
      <c r="C33" s="14" t="s">
        <v>21</v>
      </c>
      <c r="D33" s="78">
        <v>105</v>
      </c>
      <c r="E33" s="78">
        <v>70</v>
      </c>
      <c r="F33" s="89">
        <v>0</v>
      </c>
      <c r="G33" s="78">
        <v>79</v>
      </c>
      <c r="H33" s="89">
        <v>0</v>
      </c>
      <c r="I33" s="78">
        <v>79</v>
      </c>
      <c r="J33" s="78">
        <v>100</v>
      </c>
      <c r="K33" s="78">
        <v>79</v>
      </c>
      <c r="L33" s="78">
        <f>SUM(J33:K33)</f>
        <v>179</v>
      </c>
    </row>
    <row r="34" spans="1:12" ht="12.75" customHeight="1">
      <c r="A34" s="19"/>
      <c r="B34" s="45" t="s">
        <v>31</v>
      </c>
      <c r="C34" s="14" t="s">
        <v>23</v>
      </c>
      <c r="D34" s="87">
        <v>286</v>
      </c>
      <c r="E34" s="87">
        <v>137</v>
      </c>
      <c r="F34" s="87">
        <v>39</v>
      </c>
      <c r="G34" s="87">
        <v>148</v>
      </c>
      <c r="H34" s="87">
        <v>39</v>
      </c>
      <c r="I34" s="87">
        <v>148</v>
      </c>
      <c r="J34" s="87">
        <v>370</v>
      </c>
      <c r="K34" s="87">
        <v>169</v>
      </c>
      <c r="L34" s="87">
        <f>SUM(J34:K34)</f>
        <v>539</v>
      </c>
    </row>
    <row r="35" spans="1:12" ht="12.75" customHeight="1">
      <c r="A35" s="37" t="s">
        <v>13</v>
      </c>
      <c r="B35" s="80">
        <v>0.46</v>
      </c>
      <c r="C35" s="81" t="s">
        <v>28</v>
      </c>
      <c r="D35" s="91">
        <f aca="true" t="shared" si="2" ref="D35:L35">SUM(D32:D34)</f>
        <v>391</v>
      </c>
      <c r="E35" s="91">
        <f t="shared" si="2"/>
        <v>5842</v>
      </c>
      <c r="F35" s="91">
        <f t="shared" si="2"/>
        <v>39</v>
      </c>
      <c r="G35" s="91">
        <f t="shared" si="2"/>
        <v>7089</v>
      </c>
      <c r="H35" s="91">
        <f t="shared" si="2"/>
        <v>39</v>
      </c>
      <c r="I35" s="91">
        <f t="shared" si="2"/>
        <v>7089</v>
      </c>
      <c r="J35" s="91">
        <f t="shared" si="2"/>
        <v>470</v>
      </c>
      <c r="K35" s="91">
        <f t="shared" si="2"/>
        <v>5479</v>
      </c>
      <c r="L35" s="91">
        <f t="shared" si="2"/>
        <v>5949</v>
      </c>
    </row>
    <row r="36" spans="1:12" ht="12.75">
      <c r="A36" s="94"/>
      <c r="B36" s="95"/>
      <c r="C36" s="96"/>
      <c r="D36" s="99"/>
      <c r="E36" s="99"/>
      <c r="F36" s="99"/>
      <c r="G36" s="99"/>
      <c r="H36" s="108"/>
      <c r="I36" s="108"/>
      <c r="J36" s="99"/>
      <c r="K36" s="99"/>
      <c r="L36" s="99"/>
    </row>
    <row r="37" spans="1:12" ht="12.75">
      <c r="A37" s="19"/>
      <c r="B37" s="46">
        <v>0.47</v>
      </c>
      <c r="C37" s="14" t="s">
        <v>32</v>
      </c>
      <c r="D37" s="58"/>
      <c r="E37" s="58"/>
      <c r="F37" s="58"/>
      <c r="G37" s="58"/>
      <c r="H37" s="105"/>
      <c r="I37" s="105"/>
      <c r="J37" s="58"/>
      <c r="K37" s="58"/>
      <c r="L37" s="58"/>
    </row>
    <row r="38" spans="2:12" ht="12.75">
      <c r="B38" s="44" t="s">
        <v>33</v>
      </c>
      <c r="C38" s="12" t="s">
        <v>19</v>
      </c>
      <c r="D38" s="88">
        <v>0</v>
      </c>
      <c r="E38" s="77">
        <v>5172</v>
      </c>
      <c r="F38" s="88">
        <v>0</v>
      </c>
      <c r="G38" s="77">
        <v>5602</v>
      </c>
      <c r="H38" s="88">
        <v>0</v>
      </c>
      <c r="I38" s="77">
        <v>5602</v>
      </c>
      <c r="J38" s="88">
        <v>0</v>
      </c>
      <c r="K38" s="77">
        <v>5668</v>
      </c>
      <c r="L38" s="77">
        <f>SUM(J38:K38)</f>
        <v>5668</v>
      </c>
    </row>
    <row r="39" spans="2:12" ht="12.75">
      <c r="B39" s="44" t="s">
        <v>34</v>
      </c>
      <c r="C39" s="12" t="s">
        <v>21</v>
      </c>
      <c r="D39" s="77">
        <v>109</v>
      </c>
      <c r="E39" s="77">
        <v>44</v>
      </c>
      <c r="F39" s="88">
        <v>0</v>
      </c>
      <c r="G39" s="77">
        <v>48</v>
      </c>
      <c r="H39" s="88">
        <v>0</v>
      </c>
      <c r="I39" s="77">
        <v>48</v>
      </c>
      <c r="J39" s="77">
        <v>100</v>
      </c>
      <c r="K39" s="77">
        <v>48</v>
      </c>
      <c r="L39" s="77">
        <f>SUM(J39:K39)</f>
        <v>148</v>
      </c>
    </row>
    <row r="40" spans="2:12" ht="12.75">
      <c r="B40" s="44" t="s">
        <v>35</v>
      </c>
      <c r="C40" s="12" t="s">
        <v>23</v>
      </c>
      <c r="D40" s="77">
        <v>308</v>
      </c>
      <c r="E40" s="77">
        <v>140</v>
      </c>
      <c r="F40" s="88">
        <v>0</v>
      </c>
      <c r="G40" s="77">
        <v>151</v>
      </c>
      <c r="H40" s="88">
        <v>0</v>
      </c>
      <c r="I40" s="77">
        <v>151</v>
      </c>
      <c r="J40" s="77">
        <v>290</v>
      </c>
      <c r="K40" s="77">
        <v>178</v>
      </c>
      <c r="L40" s="77">
        <f>SUM(J40:K40)</f>
        <v>468</v>
      </c>
    </row>
    <row r="41" spans="1:12" ht="12.75">
      <c r="A41" s="32" t="s">
        <v>13</v>
      </c>
      <c r="B41" s="43">
        <v>0.47</v>
      </c>
      <c r="C41" s="12" t="s">
        <v>32</v>
      </c>
      <c r="D41" s="91">
        <f aca="true" t="shared" si="3" ref="D41:L41">SUM(D38:D40)</f>
        <v>417</v>
      </c>
      <c r="E41" s="91">
        <f t="shared" si="3"/>
        <v>5356</v>
      </c>
      <c r="F41" s="92">
        <f t="shared" si="3"/>
        <v>0</v>
      </c>
      <c r="G41" s="91">
        <f t="shared" si="3"/>
        <v>5801</v>
      </c>
      <c r="H41" s="92">
        <f t="shared" si="3"/>
        <v>0</v>
      </c>
      <c r="I41" s="91">
        <f t="shared" si="3"/>
        <v>5801</v>
      </c>
      <c r="J41" s="91">
        <f t="shared" si="3"/>
        <v>390</v>
      </c>
      <c r="K41" s="91">
        <f t="shared" si="3"/>
        <v>5894</v>
      </c>
      <c r="L41" s="91">
        <f t="shared" si="3"/>
        <v>6284</v>
      </c>
    </row>
    <row r="42" spans="3:12" ht="12.75">
      <c r="C42" s="12"/>
      <c r="D42" s="55"/>
      <c r="E42" s="55"/>
      <c r="F42" s="55"/>
      <c r="G42" s="55"/>
      <c r="H42" s="101"/>
      <c r="I42" s="101"/>
      <c r="J42" s="55"/>
      <c r="K42" s="55"/>
      <c r="L42" s="55"/>
    </row>
    <row r="43" spans="2:12" ht="12.75">
      <c r="B43" s="43">
        <v>0.48</v>
      </c>
      <c r="C43" s="12" t="s">
        <v>36</v>
      </c>
      <c r="D43" s="56"/>
      <c r="E43" s="56"/>
      <c r="F43" s="56"/>
      <c r="G43" s="56"/>
      <c r="H43" s="103"/>
      <c r="I43" s="103"/>
      <c r="J43" s="56"/>
      <c r="K43" s="56"/>
      <c r="L43" s="56"/>
    </row>
    <row r="44" spans="2:12" ht="12.75">
      <c r="B44" s="44" t="s">
        <v>37</v>
      </c>
      <c r="C44" s="12" t="s">
        <v>19</v>
      </c>
      <c r="D44" s="88">
        <v>0</v>
      </c>
      <c r="E44" s="77">
        <v>7677</v>
      </c>
      <c r="F44" s="88">
        <v>0</v>
      </c>
      <c r="G44" s="77">
        <v>10858</v>
      </c>
      <c r="H44" s="88">
        <v>0</v>
      </c>
      <c r="I44" s="77">
        <v>10858</v>
      </c>
      <c r="J44" s="88">
        <v>0</v>
      </c>
      <c r="K44" s="77">
        <v>11067</v>
      </c>
      <c r="L44" s="77">
        <f>SUM(J44:K44)</f>
        <v>11067</v>
      </c>
    </row>
    <row r="45" spans="2:12" ht="12.75">
      <c r="B45" s="44" t="s">
        <v>38</v>
      </c>
      <c r="C45" s="12" t="s">
        <v>21</v>
      </c>
      <c r="D45" s="77">
        <v>155</v>
      </c>
      <c r="E45" s="77">
        <v>97</v>
      </c>
      <c r="F45" s="88">
        <v>0</v>
      </c>
      <c r="G45" s="77">
        <v>105</v>
      </c>
      <c r="H45" s="88">
        <v>0</v>
      </c>
      <c r="I45" s="77">
        <v>105</v>
      </c>
      <c r="J45" s="77">
        <v>100</v>
      </c>
      <c r="K45" s="77">
        <v>105</v>
      </c>
      <c r="L45" s="77">
        <f>SUM(J45:K45)</f>
        <v>205</v>
      </c>
    </row>
    <row r="46" spans="2:12" ht="12.75">
      <c r="B46" s="44" t="s">
        <v>39</v>
      </c>
      <c r="C46" s="12" t="s">
        <v>23</v>
      </c>
      <c r="D46" s="77">
        <v>325</v>
      </c>
      <c r="E46" s="77">
        <v>177</v>
      </c>
      <c r="F46" s="88">
        <v>0</v>
      </c>
      <c r="G46" s="77">
        <v>192</v>
      </c>
      <c r="H46" s="88">
        <v>0</v>
      </c>
      <c r="I46" s="77">
        <v>192</v>
      </c>
      <c r="J46" s="77">
        <v>370</v>
      </c>
      <c r="K46" s="77">
        <v>213</v>
      </c>
      <c r="L46" s="77">
        <f>SUM(J46:K46)</f>
        <v>583</v>
      </c>
    </row>
    <row r="47" spans="1:12" ht="12.75">
      <c r="A47" s="32" t="s">
        <v>13</v>
      </c>
      <c r="B47" s="43">
        <v>0.48</v>
      </c>
      <c r="C47" s="12" t="s">
        <v>36</v>
      </c>
      <c r="D47" s="91">
        <f aca="true" t="shared" si="4" ref="D47:L47">SUM(D44:D46)</f>
        <v>480</v>
      </c>
      <c r="E47" s="91">
        <f t="shared" si="4"/>
        <v>7951</v>
      </c>
      <c r="F47" s="92">
        <f t="shared" si="4"/>
        <v>0</v>
      </c>
      <c r="G47" s="91">
        <f t="shared" si="4"/>
        <v>11155</v>
      </c>
      <c r="H47" s="92">
        <f t="shared" si="4"/>
        <v>0</v>
      </c>
      <c r="I47" s="91">
        <f t="shared" si="4"/>
        <v>11155</v>
      </c>
      <c r="J47" s="91">
        <f t="shared" si="4"/>
        <v>470</v>
      </c>
      <c r="K47" s="91">
        <f t="shared" si="4"/>
        <v>11385</v>
      </c>
      <c r="L47" s="91">
        <f t="shared" si="4"/>
        <v>11855</v>
      </c>
    </row>
    <row r="48" spans="3:12" ht="12.75">
      <c r="C48" s="12"/>
      <c r="D48" s="55"/>
      <c r="E48" s="55"/>
      <c r="F48" s="55"/>
      <c r="G48" s="55"/>
      <c r="H48" s="101"/>
      <c r="I48" s="101"/>
      <c r="J48" s="55"/>
      <c r="K48" s="55"/>
      <c r="L48" s="55"/>
    </row>
    <row r="49" spans="2:12" ht="12.75">
      <c r="B49" s="47">
        <v>0.5</v>
      </c>
      <c r="C49" s="12" t="s">
        <v>40</v>
      </c>
      <c r="D49" s="56"/>
      <c r="E49" s="56"/>
      <c r="F49" s="56"/>
      <c r="G49" s="56"/>
      <c r="H49" s="103"/>
      <c r="I49" s="103"/>
      <c r="J49" s="56"/>
      <c r="K49" s="56"/>
      <c r="L49" s="56"/>
    </row>
    <row r="50" spans="2:12" ht="12.75">
      <c r="B50" s="44" t="s">
        <v>41</v>
      </c>
      <c r="C50" s="12" t="s">
        <v>19</v>
      </c>
      <c r="D50" s="88">
        <v>0</v>
      </c>
      <c r="E50" s="77">
        <v>3363</v>
      </c>
      <c r="F50" s="88">
        <v>0</v>
      </c>
      <c r="G50" s="77">
        <v>3819</v>
      </c>
      <c r="H50" s="88">
        <v>0</v>
      </c>
      <c r="I50" s="77">
        <v>3819</v>
      </c>
      <c r="J50" s="88">
        <v>0</v>
      </c>
      <c r="K50" s="77">
        <v>4403</v>
      </c>
      <c r="L50" s="77">
        <f>SUM(J50:K50)</f>
        <v>4403</v>
      </c>
    </row>
    <row r="51" spans="2:12" ht="12.75">
      <c r="B51" s="44" t="s">
        <v>42</v>
      </c>
      <c r="C51" s="12" t="s">
        <v>21</v>
      </c>
      <c r="D51" s="77">
        <v>104</v>
      </c>
      <c r="E51" s="77">
        <v>37</v>
      </c>
      <c r="F51" s="88">
        <v>0</v>
      </c>
      <c r="G51" s="77">
        <v>41</v>
      </c>
      <c r="H51" s="88">
        <v>0</v>
      </c>
      <c r="I51" s="77">
        <v>41</v>
      </c>
      <c r="J51" s="77">
        <v>50</v>
      </c>
      <c r="K51" s="77">
        <v>41</v>
      </c>
      <c r="L51" s="77">
        <f>SUM(J51:K51)</f>
        <v>91</v>
      </c>
    </row>
    <row r="52" spans="2:12" ht="12.75">
      <c r="B52" s="44" t="s">
        <v>43</v>
      </c>
      <c r="C52" s="12" t="s">
        <v>23</v>
      </c>
      <c r="D52" s="77">
        <v>215</v>
      </c>
      <c r="E52" s="77">
        <v>95</v>
      </c>
      <c r="F52" s="88">
        <v>0</v>
      </c>
      <c r="G52" s="77">
        <v>103</v>
      </c>
      <c r="H52" s="88">
        <v>0</v>
      </c>
      <c r="I52" s="77">
        <v>103</v>
      </c>
      <c r="J52" s="77">
        <v>100</v>
      </c>
      <c r="K52" s="77">
        <v>103</v>
      </c>
      <c r="L52" s="77">
        <f>SUM(J52:K52)</f>
        <v>203</v>
      </c>
    </row>
    <row r="53" spans="1:12" ht="12.75">
      <c r="A53" s="19" t="s">
        <v>13</v>
      </c>
      <c r="B53" s="47">
        <v>0.5</v>
      </c>
      <c r="C53" s="14" t="s">
        <v>40</v>
      </c>
      <c r="D53" s="91">
        <f aca="true" t="shared" si="5" ref="D53:L53">SUM(D50:D52)</f>
        <v>319</v>
      </c>
      <c r="E53" s="91">
        <f t="shared" si="5"/>
        <v>3495</v>
      </c>
      <c r="F53" s="92">
        <f t="shared" si="5"/>
        <v>0</v>
      </c>
      <c r="G53" s="91">
        <f t="shared" si="5"/>
        <v>3963</v>
      </c>
      <c r="H53" s="92">
        <f t="shared" si="5"/>
        <v>0</v>
      </c>
      <c r="I53" s="91">
        <f t="shared" si="5"/>
        <v>3963</v>
      </c>
      <c r="J53" s="91">
        <f t="shared" si="5"/>
        <v>150</v>
      </c>
      <c r="K53" s="91">
        <f t="shared" si="5"/>
        <v>4547</v>
      </c>
      <c r="L53" s="91">
        <f t="shared" si="5"/>
        <v>4697</v>
      </c>
    </row>
    <row r="54" spans="1:12" ht="12.75">
      <c r="A54" s="19"/>
      <c r="B54" s="47"/>
      <c r="C54" s="12"/>
      <c r="D54" s="55"/>
      <c r="E54" s="55"/>
      <c r="F54" s="55"/>
      <c r="G54" s="55"/>
      <c r="H54" s="101"/>
      <c r="I54" s="101"/>
      <c r="J54" s="55"/>
      <c r="K54" s="55"/>
      <c r="L54" s="55"/>
    </row>
    <row r="55" spans="1:12" ht="12.75">
      <c r="A55" s="19"/>
      <c r="B55" s="47">
        <v>0.51</v>
      </c>
      <c r="C55" s="12" t="s">
        <v>70</v>
      </c>
      <c r="D55" s="55"/>
      <c r="E55" s="55"/>
      <c r="F55" s="55"/>
      <c r="G55" s="55"/>
      <c r="H55" s="101"/>
      <c r="I55" s="101"/>
      <c r="J55" s="55"/>
      <c r="K55" s="55"/>
      <c r="L55" s="55"/>
    </row>
    <row r="56" spans="1:12" ht="12.75">
      <c r="A56" s="19"/>
      <c r="B56" s="47" t="s">
        <v>71</v>
      </c>
      <c r="C56" s="12" t="s">
        <v>19</v>
      </c>
      <c r="D56" s="88">
        <v>0</v>
      </c>
      <c r="E56" s="78">
        <v>3178</v>
      </c>
      <c r="F56" s="88">
        <v>0</v>
      </c>
      <c r="G56" s="78">
        <v>3796</v>
      </c>
      <c r="H56" s="89">
        <v>0</v>
      </c>
      <c r="I56" s="78">
        <v>3796</v>
      </c>
      <c r="J56" s="88">
        <v>0</v>
      </c>
      <c r="K56" s="78">
        <v>3835</v>
      </c>
      <c r="L56" s="77">
        <f>SUM(J56:K56)</f>
        <v>3835</v>
      </c>
    </row>
    <row r="57" spans="1:12" ht="12.75">
      <c r="A57" s="19"/>
      <c r="B57" s="47" t="s">
        <v>72</v>
      </c>
      <c r="C57" s="12" t="s">
        <v>21</v>
      </c>
      <c r="D57" s="78">
        <v>65</v>
      </c>
      <c r="E57" s="78">
        <v>37</v>
      </c>
      <c r="F57" s="89">
        <v>0</v>
      </c>
      <c r="G57" s="78">
        <v>40</v>
      </c>
      <c r="H57" s="89">
        <v>0</v>
      </c>
      <c r="I57" s="78">
        <v>40</v>
      </c>
      <c r="J57" s="78">
        <v>50</v>
      </c>
      <c r="K57" s="78">
        <v>40</v>
      </c>
      <c r="L57" s="77">
        <f>SUM(J57:K57)</f>
        <v>90</v>
      </c>
    </row>
    <row r="58" spans="1:12" ht="12.75">
      <c r="A58" s="19"/>
      <c r="B58" s="47" t="s">
        <v>73</v>
      </c>
      <c r="C58" s="12" t="s">
        <v>23</v>
      </c>
      <c r="D58" s="78">
        <v>165</v>
      </c>
      <c r="E58" s="78">
        <v>104</v>
      </c>
      <c r="F58" s="89">
        <v>0</v>
      </c>
      <c r="G58" s="78">
        <v>112</v>
      </c>
      <c r="H58" s="89">
        <v>0</v>
      </c>
      <c r="I58" s="78">
        <v>112</v>
      </c>
      <c r="J58" s="78">
        <v>171</v>
      </c>
      <c r="K58" s="78">
        <v>133</v>
      </c>
      <c r="L58" s="77">
        <f>SUM(J58:K58)</f>
        <v>304</v>
      </c>
    </row>
    <row r="59" spans="1:12" ht="12.75">
      <c r="A59" s="19" t="s">
        <v>13</v>
      </c>
      <c r="B59" s="46">
        <v>0.51</v>
      </c>
      <c r="C59" s="14" t="s">
        <v>70</v>
      </c>
      <c r="D59" s="91">
        <f aca="true" t="shared" si="6" ref="D59:L59">SUM(D56:D58)</f>
        <v>230</v>
      </c>
      <c r="E59" s="91">
        <f t="shared" si="6"/>
        <v>3319</v>
      </c>
      <c r="F59" s="92">
        <f t="shared" si="6"/>
        <v>0</v>
      </c>
      <c r="G59" s="91">
        <f t="shared" si="6"/>
        <v>3948</v>
      </c>
      <c r="H59" s="92">
        <f t="shared" si="6"/>
        <v>0</v>
      </c>
      <c r="I59" s="91">
        <f t="shared" si="6"/>
        <v>3948</v>
      </c>
      <c r="J59" s="91">
        <f t="shared" si="6"/>
        <v>221</v>
      </c>
      <c r="K59" s="91">
        <f t="shared" si="6"/>
        <v>4008</v>
      </c>
      <c r="L59" s="91">
        <f t="shared" si="6"/>
        <v>4229</v>
      </c>
    </row>
    <row r="60" spans="1:12" ht="12.75">
      <c r="A60" s="19"/>
      <c r="B60" s="48"/>
      <c r="C60" s="14"/>
      <c r="D60" s="55"/>
      <c r="E60" s="55"/>
      <c r="F60" s="55"/>
      <c r="G60" s="55"/>
      <c r="H60" s="101"/>
      <c r="I60" s="101"/>
      <c r="J60" s="55"/>
      <c r="K60" s="55"/>
      <c r="L60" s="55"/>
    </row>
    <row r="61" spans="1:12" ht="12.75">
      <c r="A61" s="19"/>
      <c r="B61" s="46">
        <v>0.52</v>
      </c>
      <c r="C61" s="14" t="s">
        <v>44</v>
      </c>
      <c r="D61" s="58"/>
      <c r="E61" s="58"/>
      <c r="F61" s="58"/>
      <c r="G61" s="58"/>
      <c r="H61" s="105"/>
      <c r="I61" s="105"/>
      <c r="J61" s="58"/>
      <c r="K61" s="58"/>
      <c r="L61" s="58"/>
    </row>
    <row r="62" spans="1:12" ht="12.75">
      <c r="A62" s="19"/>
      <c r="B62" s="45" t="s">
        <v>45</v>
      </c>
      <c r="C62" s="14" t="s">
        <v>19</v>
      </c>
      <c r="D62" s="88">
        <v>0</v>
      </c>
      <c r="E62" s="77">
        <v>3677</v>
      </c>
      <c r="F62" s="88">
        <v>0</v>
      </c>
      <c r="G62" s="77">
        <v>4708</v>
      </c>
      <c r="H62" s="88">
        <v>0</v>
      </c>
      <c r="I62" s="77">
        <v>4708</v>
      </c>
      <c r="J62" s="88">
        <v>0</v>
      </c>
      <c r="K62" s="77">
        <v>4528</v>
      </c>
      <c r="L62" s="77">
        <f>SUM(J62:K62)</f>
        <v>4528</v>
      </c>
    </row>
    <row r="63" spans="1:12" ht="12.75">
      <c r="A63" s="19"/>
      <c r="B63" s="45" t="s">
        <v>46</v>
      </c>
      <c r="C63" s="14" t="s">
        <v>21</v>
      </c>
      <c r="D63" s="78">
        <v>105</v>
      </c>
      <c r="E63" s="78">
        <v>44</v>
      </c>
      <c r="F63" s="89">
        <v>0</v>
      </c>
      <c r="G63" s="78">
        <v>49</v>
      </c>
      <c r="H63" s="89">
        <v>0</v>
      </c>
      <c r="I63" s="78">
        <v>49</v>
      </c>
      <c r="J63" s="78">
        <v>50</v>
      </c>
      <c r="K63" s="78">
        <v>49</v>
      </c>
      <c r="L63" s="77">
        <f>SUM(J63:K63)</f>
        <v>99</v>
      </c>
    </row>
    <row r="64" spans="1:12" ht="12.75">
      <c r="A64" s="19"/>
      <c r="B64" s="45" t="s">
        <v>47</v>
      </c>
      <c r="C64" s="14" t="s">
        <v>23</v>
      </c>
      <c r="D64" s="77">
        <v>110</v>
      </c>
      <c r="E64" s="77">
        <v>100</v>
      </c>
      <c r="F64" s="89">
        <v>0</v>
      </c>
      <c r="G64" s="77">
        <v>108</v>
      </c>
      <c r="H64" s="88">
        <v>0</v>
      </c>
      <c r="I64" s="77">
        <v>108</v>
      </c>
      <c r="J64" s="78">
        <v>100</v>
      </c>
      <c r="K64" s="77">
        <v>108</v>
      </c>
      <c r="L64" s="77">
        <f>SUM(J64:K64)</f>
        <v>208</v>
      </c>
    </row>
    <row r="65" spans="1:12" ht="12.75">
      <c r="A65" s="19" t="s">
        <v>13</v>
      </c>
      <c r="B65" s="46">
        <v>0.52</v>
      </c>
      <c r="C65" s="14" t="s">
        <v>44</v>
      </c>
      <c r="D65" s="91">
        <f aca="true" t="shared" si="7" ref="D65:L65">SUM(D62:D64)</f>
        <v>215</v>
      </c>
      <c r="E65" s="91">
        <f t="shared" si="7"/>
        <v>3821</v>
      </c>
      <c r="F65" s="92">
        <f t="shared" si="7"/>
        <v>0</v>
      </c>
      <c r="G65" s="91">
        <f t="shared" si="7"/>
        <v>4865</v>
      </c>
      <c r="H65" s="92">
        <f t="shared" si="7"/>
        <v>0</v>
      </c>
      <c r="I65" s="91">
        <f t="shared" si="7"/>
        <v>4865</v>
      </c>
      <c r="J65" s="91">
        <f t="shared" si="7"/>
        <v>150</v>
      </c>
      <c r="K65" s="91">
        <f t="shared" si="7"/>
        <v>4685</v>
      </c>
      <c r="L65" s="91">
        <f t="shared" si="7"/>
        <v>4835</v>
      </c>
    </row>
    <row r="66" spans="1:12" ht="12.75">
      <c r="A66" s="19"/>
      <c r="B66" s="46"/>
      <c r="C66" s="14"/>
      <c r="D66" s="55"/>
      <c r="E66" s="55"/>
      <c r="F66" s="55"/>
      <c r="G66" s="55"/>
      <c r="H66" s="101"/>
      <c r="I66" s="101"/>
      <c r="J66" s="55"/>
      <c r="K66" s="55"/>
      <c r="L66" s="55"/>
    </row>
    <row r="67" spans="1:12" ht="12.75">
      <c r="A67" s="19"/>
      <c r="B67" s="46">
        <v>0.55</v>
      </c>
      <c r="C67" s="14" t="s">
        <v>74</v>
      </c>
      <c r="D67" s="55"/>
      <c r="E67" s="55"/>
      <c r="F67" s="55"/>
      <c r="G67" s="55"/>
      <c r="H67" s="101"/>
      <c r="I67" s="101"/>
      <c r="J67" s="55"/>
      <c r="K67" s="55"/>
      <c r="L67" s="55"/>
    </row>
    <row r="68" spans="1:12" ht="12.75">
      <c r="A68" s="19"/>
      <c r="B68" s="48" t="s">
        <v>75</v>
      </c>
      <c r="C68" s="14" t="s">
        <v>19</v>
      </c>
      <c r="D68" s="89">
        <v>0</v>
      </c>
      <c r="E68" s="78">
        <v>1734</v>
      </c>
      <c r="F68" s="89">
        <v>0</v>
      </c>
      <c r="G68" s="78">
        <v>1571</v>
      </c>
      <c r="H68" s="89">
        <v>0</v>
      </c>
      <c r="I68" s="78">
        <v>1571</v>
      </c>
      <c r="J68" s="89">
        <v>0</v>
      </c>
      <c r="K68" s="78">
        <v>2010</v>
      </c>
      <c r="L68" s="78">
        <f>SUM(J68:K68)</f>
        <v>2010</v>
      </c>
    </row>
    <row r="69" spans="1:12" ht="12.75">
      <c r="A69" s="19"/>
      <c r="B69" s="48" t="s">
        <v>76</v>
      </c>
      <c r="C69" s="14" t="s">
        <v>21</v>
      </c>
      <c r="D69" s="78">
        <v>64</v>
      </c>
      <c r="E69" s="78">
        <v>26</v>
      </c>
      <c r="F69" s="89">
        <v>0</v>
      </c>
      <c r="G69" s="78">
        <v>31</v>
      </c>
      <c r="H69" s="89">
        <v>0</v>
      </c>
      <c r="I69" s="78">
        <v>31</v>
      </c>
      <c r="J69" s="78">
        <v>30</v>
      </c>
      <c r="K69" s="78">
        <v>31</v>
      </c>
      <c r="L69" s="78">
        <f>SUM(J69:K69)</f>
        <v>61</v>
      </c>
    </row>
    <row r="70" spans="1:12" ht="12.75">
      <c r="A70" s="37"/>
      <c r="B70" s="128" t="s">
        <v>77</v>
      </c>
      <c r="C70" s="81" t="s">
        <v>23</v>
      </c>
      <c r="D70" s="87">
        <v>110</v>
      </c>
      <c r="E70" s="87">
        <v>80</v>
      </c>
      <c r="F70" s="90">
        <v>0</v>
      </c>
      <c r="G70" s="87">
        <v>86</v>
      </c>
      <c r="H70" s="90">
        <v>0</v>
      </c>
      <c r="I70" s="87">
        <v>86</v>
      </c>
      <c r="J70" s="87">
        <v>50</v>
      </c>
      <c r="K70" s="87">
        <v>86</v>
      </c>
      <c r="L70" s="87">
        <f>SUM(J70:K70)</f>
        <v>136</v>
      </c>
    </row>
    <row r="71" spans="1:12" ht="12.75" customHeight="1">
      <c r="A71" s="94" t="s">
        <v>13</v>
      </c>
      <c r="B71" s="95">
        <v>0.55</v>
      </c>
      <c r="C71" s="96" t="s">
        <v>74</v>
      </c>
      <c r="D71" s="91">
        <f aca="true" t="shared" si="8" ref="D71:L71">SUM(D68:D70)</f>
        <v>174</v>
      </c>
      <c r="E71" s="91">
        <f t="shared" si="8"/>
        <v>1840</v>
      </c>
      <c r="F71" s="92">
        <f t="shared" si="8"/>
        <v>0</v>
      </c>
      <c r="G71" s="91">
        <f t="shared" si="8"/>
        <v>1688</v>
      </c>
      <c r="H71" s="92">
        <f t="shared" si="8"/>
        <v>0</v>
      </c>
      <c r="I71" s="91">
        <f t="shared" si="8"/>
        <v>1688</v>
      </c>
      <c r="J71" s="91">
        <f t="shared" si="8"/>
        <v>80</v>
      </c>
      <c r="K71" s="91">
        <f t="shared" si="8"/>
        <v>2127</v>
      </c>
      <c r="L71" s="91">
        <f t="shared" si="8"/>
        <v>2207</v>
      </c>
    </row>
    <row r="72" spans="1:12" ht="10.5" customHeight="1">
      <c r="A72" s="19"/>
      <c r="B72" s="46"/>
      <c r="C72" s="14"/>
      <c r="D72" s="55"/>
      <c r="E72" s="55"/>
      <c r="F72" s="78"/>
      <c r="G72" s="55"/>
      <c r="H72" s="101"/>
      <c r="I72" s="101"/>
      <c r="J72" s="78"/>
      <c r="K72" s="55"/>
      <c r="L72" s="55"/>
    </row>
    <row r="73" spans="1:12" ht="12.75" customHeight="1">
      <c r="A73" s="19"/>
      <c r="B73" s="46">
        <v>0.57</v>
      </c>
      <c r="C73" s="14" t="s">
        <v>48</v>
      </c>
      <c r="D73" s="55"/>
      <c r="E73" s="55"/>
      <c r="F73" s="55"/>
      <c r="G73" s="55"/>
      <c r="H73" s="101"/>
      <c r="I73" s="101"/>
      <c r="J73" s="55"/>
      <c r="K73" s="55"/>
      <c r="L73" s="55"/>
    </row>
    <row r="74" spans="2:12" ht="12.75" customHeight="1">
      <c r="B74" s="44" t="s">
        <v>49</v>
      </c>
      <c r="C74" s="12" t="s">
        <v>19</v>
      </c>
      <c r="D74" s="88">
        <v>0</v>
      </c>
      <c r="E74" s="77">
        <v>3651</v>
      </c>
      <c r="F74" s="88">
        <v>0</v>
      </c>
      <c r="G74" s="78">
        <v>5602</v>
      </c>
      <c r="H74" s="88">
        <v>0</v>
      </c>
      <c r="I74" s="78">
        <v>5602</v>
      </c>
      <c r="J74" s="88">
        <v>0</v>
      </c>
      <c r="K74" s="78">
        <v>5316</v>
      </c>
      <c r="L74" s="77">
        <f>SUM(J74:K74)</f>
        <v>5316</v>
      </c>
    </row>
    <row r="75" spans="2:12" ht="12.75" customHeight="1">
      <c r="B75" s="44" t="s">
        <v>50</v>
      </c>
      <c r="C75" s="12" t="s">
        <v>21</v>
      </c>
      <c r="D75" s="77">
        <v>45</v>
      </c>
      <c r="E75" s="77">
        <v>59</v>
      </c>
      <c r="F75" s="88">
        <v>0</v>
      </c>
      <c r="G75" s="78">
        <v>64</v>
      </c>
      <c r="H75" s="88">
        <v>0</v>
      </c>
      <c r="I75" s="78">
        <v>64</v>
      </c>
      <c r="J75" s="77">
        <v>50</v>
      </c>
      <c r="K75" s="78">
        <v>64</v>
      </c>
      <c r="L75" s="77">
        <f>SUM(J75:K75)</f>
        <v>114</v>
      </c>
    </row>
    <row r="76" spans="2:12" ht="12.75" customHeight="1">
      <c r="B76" s="44" t="s">
        <v>51</v>
      </c>
      <c r="C76" s="12" t="s">
        <v>23</v>
      </c>
      <c r="D76" s="77">
        <v>234</v>
      </c>
      <c r="E76" s="77">
        <v>100</v>
      </c>
      <c r="F76" s="88">
        <v>0</v>
      </c>
      <c r="G76" s="78">
        <v>108</v>
      </c>
      <c r="H76" s="88">
        <v>0</v>
      </c>
      <c r="I76" s="78">
        <v>108</v>
      </c>
      <c r="J76" s="77">
        <v>100</v>
      </c>
      <c r="K76" s="78">
        <v>108</v>
      </c>
      <c r="L76" s="77">
        <f>SUM(J76:K76)</f>
        <v>208</v>
      </c>
    </row>
    <row r="77" spans="1:12" ht="12.75" customHeight="1">
      <c r="A77" s="32" t="s">
        <v>13</v>
      </c>
      <c r="B77" s="43">
        <v>0.57</v>
      </c>
      <c r="C77" s="12" t="s">
        <v>48</v>
      </c>
      <c r="D77" s="91">
        <f aca="true" t="shared" si="9" ref="D77:L77">SUM(D74:D76)</f>
        <v>279</v>
      </c>
      <c r="E77" s="91">
        <f t="shared" si="9"/>
        <v>3810</v>
      </c>
      <c r="F77" s="92">
        <f t="shared" si="9"/>
        <v>0</v>
      </c>
      <c r="G77" s="91">
        <f t="shared" si="9"/>
        <v>5774</v>
      </c>
      <c r="H77" s="92">
        <f t="shared" si="9"/>
        <v>0</v>
      </c>
      <c r="I77" s="91">
        <f t="shared" si="9"/>
        <v>5774</v>
      </c>
      <c r="J77" s="91">
        <f t="shared" si="9"/>
        <v>150</v>
      </c>
      <c r="K77" s="91">
        <f t="shared" si="9"/>
        <v>5488</v>
      </c>
      <c r="L77" s="91">
        <f t="shared" si="9"/>
        <v>5638</v>
      </c>
    </row>
    <row r="78" spans="1:12" ht="12.75" customHeight="1">
      <c r="A78" s="19" t="s">
        <v>13</v>
      </c>
      <c r="B78" s="49">
        <v>0.001</v>
      </c>
      <c r="C78" s="15" t="s">
        <v>16</v>
      </c>
      <c r="D78" s="91">
        <f aca="true" t="shared" si="10" ref="D78:L78">D77+D65+D53+D47+D41+D35+D29+D23+D71+D59</f>
        <v>8092</v>
      </c>
      <c r="E78" s="91">
        <f t="shared" si="10"/>
        <v>68358</v>
      </c>
      <c r="F78" s="91">
        <f t="shared" si="10"/>
        <v>2478</v>
      </c>
      <c r="G78" s="91">
        <f t="shared" si="10"/>
        <v>79577</v>
      </c>
      <c r="H78" s="91">
        <f t="shared" si="10"/>
        <v>2478</v>
      </c>
      <c r="I78" s="91">
        <f t="shared" si="10"/>
        <v>79577</v>
      </c>
      <c r="J78" s="91">
        <f t="shared" si="10"/>
        <v>8298</v>
      </c>
      <c r="K78" s="91">
        <f t="shared" si="10"/>
        <v>90277</v>
      </c>
      <c r="L78" s="91">
        <f t="shared" si="10"/>
        <v>98575</v>
      </c>
    </row>
    <row r="79" spans="2:12" ht="10.5" customHeight="1">
      <c r="B79" s="50"/>
      <c r="C79" s="10"/>
      <c r="D79" s="55"/>
      <c r="E79" s="55"/>
      <c r="F79" s="55"/>
      <c r="G79" s="55"/>
      <c r="H79" s="101"/>
      <c r="I79" s="101"/>
      <c r="J79" s="55"/>
      <c r="K79" s="55"/>
      <c r="L79" s="55"/>
    </row>
    <row r="80" spans="2:12" ht="12.75" customHeight="1">
      <c r="B80" s="42">
        <v>0.003</v>
      </c>
      <c r="C80" s="10" t="s">
        <v>52</v>
      </c>
      <c r="D80" s="56"/>
      <c r="E80" s="56"/>
      <c r="F80" s="56"/>
      <c r="G80" s="56"/>
      <c r="H80" s="103"/>
      <c r="I80" s="103"/>
      <c r="J80" s="56"/>
      <c r="K80" s="56"/>
      <c r="L80" s="56"/>
    </row>
    <row r="81" spans="2:12" ht="12.75" customHeight="1">
      <c r="B81" s="17">
        <v>60</v>
      </c>
      <c r="C81" s="12" t="s">
        <v>52</v>
      </c>
      <c r="D81" s="56"/>
      <c r="E81" s="56"/>
      <c r="F81" s="56"/>
      <c r="G81" s="56"/>
      <c r="H81" s="103"/>
      <c r="I81" s="103"/>
      <c r="J81" s="56"/>
      <c r="K81" s="56"/>
      <c r="L81" s="56"/>
    </row>
    <row r="82" spans="1:12" ht="12.75" customHeight="1">
      <c r="A82" s="19"/>
      <c r="B82" s="45" t="s">
        <v>53</v>
      </c>
      <c r="C82" s="14" t="s">
        <v>54</v>
      </c>
      <c r="D82" s="88">
        <v>0</v>
      </c>
      <c r="E82" s="88">
        <v>0</v>
      </c>
      <c r="F82" s="77">
        <v>1500</v>
      </c>
      <c r="G82" s="88">
        <v>0</v>
      </c>
      <c r="H82" s="77">
        <v>1500</v>
      </c>
      <c r="I82" s="88">
        <v>0</v>
      </c>
      <c r="J82" s="77">
        <v>500</v>
      </c>
      <c r="K82" s="88">
        <v>0</v>
      </c>
      <c r="L82" s="77">
        <f>SUM(J82:K82)</f>
        <v>500</v>
      </c>
    </row>
    <row r="83" spans="1:12" ht="12.75" customHeight="1">
      <c r="A83" s="19" t="s">
        <v>13</v>
      </c>
      <c r="B83" s="49">
        <v>0.003</v>
      </c>
      <c r="C83" s="15" t="s">
        <v>52</v>
      </c>
      <c r="D83" s="92">
        <f aca="true" t="shared" si="11" ref="D83:L83">D82</f>
        <v>0</v>
      </c>
      <c r="E83" s="92">
        <f t="shared" si="11"/>
        <v>0</v>
      </c>
      <c r="F83" s="91">
        <f t="shared" si="11"/>
        <v>1500</v>
      </c>
      <c r="G83" s="92">
        <f t="shared" si="11"/>
        <v>0</v>
      </c>
      <c r="H83" s="91">
        <f t="shared" si="11"/>
        <v>1500</v>
      </c>
      <c r="I83" s="92">
        <f t="shared" si="11"/>
        <v>0</v>
      </c>
      <c r="J83" s="91">
        <f t="shared" si="11"/>
        <v>500</v>
      </c>
      <c r="K83" s="92">
        <f t="shared" si="11"/>
        <v>0</v>
      </c>
      <c r="L83" s="91">
        <f t="shared" si="11"/>
        <v>500</v>
      </c>
    </row>
    <row r="84" spans="1:12" ht="10.5" customHeight="1">
      <c r="A84" s="19"/>
      <c r="B84" s="42"/>
      <c r="C84" s="15"/>
      <c r="D84" s="55"/>
      <c r="E84" s="55"/>
      <c r="F84" s="55"/>
      <c r="G84" s="55"/>
      <c r="H84" s="101"/>
      <c r="I84" s="101"/>
      <c r="J84" s="55"/>
      <c r="K84" s="55"/>
      <c r="L84" s="55"/>
    </row>
    <row r="85" spans="1:12" ht="12.75" customHeight="1">
      <c r="A85" s="19"/>
      <c r="B85" s="42">
        <v>0.101</v>
      </c>
      <c r="C85" s="10" t="s">
        <v>55</v>
      </c>
      <c r="D85" s="55"/>
      <c r="E85" s="55"/>
      <c r="F85" s="55"/>
      <c r="G85" s="55"/>
      <c r="H85" s="101"/>
      <c r="I85" s="101"/>
      <c r="J85" s="55"/>
      <c r="K85" s="55"/>
      <c r="L85" s="55"/>
    </row>
    <row r="86" spans="2:12" ht="12.75" customHeight="1">
      <c r="B86" s="17">
        <v>61</v>
      </c>
      <c r="C86" s="3" t="s">
        <v>56</v>
      </c>
      <c r="D86" s="55"/>
      <c r="E86" s="55"/>
      <c r="F86" s="55"/>
      <c r="G86" s="55"/>
      <c r="H86" s="101"/>
      <c r="I86" s="101"/>
      <c r="J86" s="55"/>
      <c r="K86" s="55"/>
      <c r="L86" s="55"/>
    </row>
    <row r="87" spans="2:12" ht="12.75" customHeight="1">
      <c r="B87" s="129" t="s">
        <v>57</v>
      </c>
      <c r="C87" s="3" t="s">
        <v>58</v>
      </c>
      <c r="D87" s="88">
        <v>0</v>
      </c>
      <c r="E87" s="88">
        <v>0</v>
      </c>
      <c r="F87" s="77">
        <v>500</v>
      </c>
      <c r="G87" s="88">
        <v>0</v>
      </c>
      <c r="H87" s="77">
        <v>500</v>
      </c>
      <c r="I87" s="88">
        <v>0</v>
      </c>
      <c r="J87" s="77">
        <v>1</v>
      </c>
      <c r="K87" s="88">
        <v>0</v>
      </c>
      <c r="L87" s="77">
        <f>SUM(J87:K87)</f>
        <v>1</v>
      </c>
    </row>
    <row r="88" spans="1:12" ht="12.75" customHeight="1">
      <c r="A88" s="19" t="s">
        <v>13</v>
      </c>
      <c r="B88" s="49">
        <v>0.101</v>
      </c>
      <c r="C88" s="15" t="s">
        <v>55</v>
      </c>
      <c r="D88" s="92">
        <f aca="true" t="shared" si="12" ref="D88:L88">D87</f>
        <v>0</v>
      </c>
      <c r="E88" s="92">
        <f t="shared" si="12"/>
        <v>0</v>
      </c>
      <c r="F88" s="91">
        <f t="shared" si="12"/>
        <v>500</v>
      </c>
      <c r="G88" s="92">
        <f t="shared" si="12"/>
        <v>0</v>
      </c>
      <c r="H88" s="91">
        <f t="shared" si="12"/>
        <v>500</v>
      </c>
      <c r="I88" s="92">
        <f t="shared" si="12"/>
        <v>0</v>
      </c>
      <c r="J88" s="91">
        <f t="shared" si="12"/>
        <v>1</v>
      </c>
      <c r="K88" s="92">
        <f t="shared" si="12"/>
        <v>0</v>
      </c>
      <c r="L88" s="91">
        <f t="shared" si="12"/>
        <v>1</v>
      </c>
    </row>
    <row r="89" spans="1:12" ht="10.5" customHeight="1">
      <c r="A89" s="19"/>
      <c r="B89" s="39"/>
      <c r="C89" s="27"/>
      <c r="D89" s="55"/>
      <c r="E89" s="55"/>
      <c r="F89" s="55"/>
      <c r="G89" s="55"/>
      <c r="H89" s="101"/>
      <c r="I89" s="101"/>
      <c r="J89" s="55"/>
      <c r="K89" s="55"/>
      <c r="L89" s="55"/>
    </row>
    <row r="90" spans="1:12" ht="12.75" customHeight="1">
      <c r="A90" s="19"/>
      <c r="B90" s="49">
        <v>0.105</v>
      </c>
      <c r="C90" s="15" t="s">
        <v>59</v>
      </c>
      <c r="D90" s="55"/>
      <c r="E90" s="55"/>
      <c r="F90" s="55"/>
      <c r="G90" s="55"/>
      <c r="H90" s="101"/>
      <c r="I90" s="101"/>
      <c r="J90" s="55"/>
      <c r="K90" s="55"/>
      <c r="L90" s="55"/>
    </row>
    <row r="91" spans="1:12" ht="12.75" customHeight="1">
      <c r="A91" s="19"/>
      <c r="B91" s="45" t="s">
        <v>60</v>
      </c>
      <c r="C91" s="14" t="s">
        <v>61</v>
      </c>
      <c r="D91" s="78">
        <v>200</v>
      </c>
      <c r="E91" s="89">
        <v>0</v>
      </c>
      <c r="F91" s="78">
        <v>3000</v>
      </c>
      <c r="G91" s="89">
        <v>0</v>
      </c>
      <c r="H91" s="78">
        <v>3000</v>
      </c>
      <c r="I91" s="89">
        <v>0</v>
      </c>
      <c r="J91" s="78">
        <v>500</v>
      </c>
      <c r="K91" s="89">
        <v>0</v>
      </c>
      <c r="L91" s="78">
        <f>SUM(J91:K91)</f>
        <v>500</v>
      </c>
    </row>
    <row r="92" spans="1:12" ht="12.75" customHeight="1">
      <c r="A92" s="19" t="s">
        <v>13</v>
      </c>
      <c r="B92" s="49">
        <v>0.105</v>
      </c>
      <c r="C92" s="15" t="s">
        <v>59</v>
      </c>
      <c r="D92" s="91">
        <f aca="true" t="shared" si="13" ref="D92:L92">D91</f>
        <v>200</v>
      </c>
      <c r="E92" s="92">
        <f t="shared" si="13"/>
        <v>0</v>
      </c>
      <c r="F92" s="91">
        <f t="shared" si="13"/>
        <v>3000</v>
      </c>
      <c r="G92" s="92">
        <f t="shared" si="13"/>
        <v>0</v>
      </c>
      <c r="H92" s="91">
        <f t="shared" si="13"/>
        <v>3000</v>
      </c>
      <c r="I92" s="92">
        <f t="shared" si="13"/>
        <v>0</v>
      </c>
      <c r="J92" s="91">
        <f t="shared" si="13"/>
        <v>500</v>
      </c>
      <c r="K92" s="92">
        <f t="shared" si="13"/>
        <v>0</v>
      </c>
      <c r="L92" s="91">
        <f t="shared" si="13"/>
        <v>500</v>
      </c>
    </row>
    <row r="93" spans="1:12" ht="10.5" customHeight="1">
      <c r="A93" s="19"/>
      <c r="B93" s="49"/>
      <c r="C93" s="15"/>
      <c r="D93" s="55"/>
      <c r="E93" s="29"/>
      <c r="F93" s="55"/>
      <c r="G93" s="29"/>
      <c r="H93" s="101"/>
      <c r="I93" s="107"/>
      <c r="J93" s="55"/>
      <c r="K93" s="29"/>
      <c r="L93" s="55"/>
    </row>
    <row r="94" spans="1:12" ht="12.75" customHeight="1">
      <c r="A94" s="19"/>
      <c r="B94" s="49">
        <v>0.107</v>
      </c>
      <c r="C94" s="15" t="s">
        <v>62</v>
      </c>
      <c r="D94" s="55"/>
      <c r="E94" s="55"/>
      <c r="F94" s="55"/>
      <c r="G94" s="55"/>
      <c r="H94" s="101"/>
      <c r="I94" s="101"/>
      <c r="J94" s="55"/>
      <c r="K94" s="55"/>
      <c r="L94" s="55"/>
    </row>
    <row r="95" spans="1:12" ht="12.75" customHeight="1">
      <c r="A95" s="19"/>
      <c r="B95" s="20">
        <v>62</v>
      </c>
      <c r="C95" s="27" t="s">
        <v>62</v>
      </c>
      <c r="D95" s="55"/>
      <c r="E95" s="55"/>
      <c r="F95" s="55"/>
      <c r="G95" s="55"/>
      <c r="H95" s="101"/>
      <c r="I95" s="101"/>
      <c r="J95" s="55"/>
      <c r="K95" s="55"/>
      <c r="L95" s="55"/>
    </row>
    <row r="96" spans="1:12" ht="12.75" customHeight="1">
      <c r="A96" s="19"/>
      <c r="B96" s="45" t="s">
        <v>63</v>
      </c>
      <c r="C96" s="27" t="s">
        <v>85</v>
      </c>
      <c r="D96" s="89">
        <v>0</v>
      </c>
      <c r="E96" s="89">
        <v>0</v>
      </c>
      <c r="F96" s="78">
        <v>2000</v>
      </c>
      <c r="G96" s="89">
        <v>0</v>
      </c>
      <c r="H96" s="78">
        <v>2000</v>
      </c>
      <c r="I96" s="89">
        <v>0</v>
      </c>
      <c r="J96" s="78">
        <f>1500+231</f>
        <v>1731</v>
      </c>
      <c r="K96" s="89">
        <v>0</v>
      </c>
      <c r="L96" s="78">
        <f>SUM(J96:K96)</f>
        <v>1731</v>
      </c>
    </row>
    <row r="97" spans="1:12" ht="12.75">
      <c r="A97" s="19" t="s">
        <v>13</v>
      </c>
      <c r="B97" s="20">
        <v>62</v>
      </c>
      <c r="C97" s="27" t="s">
        <v>62</v>
      </c>
      <c r="D97" s="92">
        <f aca="true" t="shared" si="14" ref="D97:L97">SUM(D95:D96)</f>
        <v>0</v>
      </c>
      <c r="E97" s="92">
        <f t="shared" si="14"/>
        <v>0</v>
      </c>
      <c r="F97" s="91">
        <f t="shared" si="14"/>
        <v>2000</v>
      </c>
      <c r="G97" s="92">
        <f t="shared" si="14"/>
        <v>0</v>
      </c>
      <c r="H97" s="91">
        <f t="shared" si="14"/>
        <v>2000</v>
      </c>
      <c r="I97" s="92">
        <f t="shared" si="14"/>
        <v>0</v>
      </c>
      <c r="J97" s="91">
        <f t="shared" si="14"/>
        <v>1731</v>
      </c>
      <c r="K97" s="92">
        <f t="shared" si="14"/>
        <v>0</v>
      </c>
      <c r="L97" s="91">
        <f t="shared" si="14"/>
        <v>1731</v>
      </c>
    </row>
    <row r="98" spans="1:12" ht="12.75">
      <c r="A98" s="19" t="s">
        <v>13</v>
      </c>
      <c r="B98" s="49">
        <v>0.107</v>
      </c>
      <c r="C98" s="15" t="s">
        <v>62</v>
      </c>
      <c r="D98" s="92">
        <f aca="true" t="shared" si="15" ref="D98:L98">D97</f>
        <v>0</v>
      </c>
      <c r="E98" s="92">
        <f t="shared" si="15"/>
        <v>0</v>
      </c>
      <c r="F98" s="91">
        <f t="shared" si="15"/>
        <v>2000</v>
      </c>
      <c r="G98" s="92">
        <f t="shared" si="15"/>
        <v>0</v>
      </c>
      <c r="H98" s="91">
        <f t="shared" si="15"/>
        <v>2000</v>
      </c>
      <c r="I98" s="92">
        <f t="shared" si="15"/>
        <v>0</v>
      </c>
      <c r="J98" s="91">
        <f t="shared" si="15"/>
        <v>1731</v>
      </c>
      <c r="K98" s="92">
        <f t="shared" si="15"/>
        <v>0</v>
      </c>
      <c r="L98" s="91">
        <f t="shared" si="15"/>
        <v>1731</v>
      </c>
    </row>
    <row r="99" spans="1:12" ht="10.5" customHeight="1">
      <c r="A99" s="19"/>
      <c r="B99" s="49"/>
      <c r="C99" s="15"/>
      <c r="D99" s="55"/>
      <c r="E99" s="29"/>
      <c r="F99" s="55"/>
      <c r="G99" s="29"/>
      <c r="H99" s="101"/>
      <c r="I99" s="107"/>
      <c r="J99" s="55"/>
      <c r="K99" s="29"/>
      <c r="L99" s="55"/>
    </row>
    <row r="100" spans="1:12" ht="12.75">
      <c r="A100" s="19"/>
      <c r="B100" s="49">
        <v>0.108</v>
      </c>
      <c r="C100" s="15" t="s">
        <v>65</v>
      </c>
      <c r="D100" s="58"/>
      <c r="E100" s="56"/>
      <c r="F100" s="56"/>
      <c r="G100" s="56"/>
      <c r="H100" s="103"/>
      <c r="I100" s="103"/>
      <c r="J100" s="56"/>
      <c r="K100" s="56"/>
      <c r="L100" s="56"/>
    </row>
    <row r="101" spans="1:12" ht="12.75">
      <c r="A101" s="19"/>
      <c r="B101" s="20">
        <v>62</v>
      </c>
      <c r="C101" s="14" t="s">
        <v>79</v>
      </c>
      <c r="D101" s="56"/>
      <c r="E101" s="56"/>
      <c r="F101" s="56"/>
      <c r="G101" s="56"/>
      <c r="H101" s="103"/>
      <c r="I101" s="103"/>
      <c r="J101" s="56"/>
      <c r="K101" s="56"/>
      <c r="L101" s="56"/>
    </row>
    <row r="102" spans="1:12" ht="12.75" customHeight="1">
      <c r="A102" s="19"/>
      <c r="B102" s="45" t="s">
        <v>63</v>
      </c>
      <c r="C102" s="27" t="s">
        <v>85</v>
      </c>
      <c r="D102" s="114">
        <v>10000</v>
      </c>
      <c r="E102" s="113">
        <v>0</v>
      </c>
      <c r="F102" s="114">
        <v>10000</v>
      </c>
      <c r="G102" s="113">
        <v>0</v>
      </c>
      <c r="H102" s="114">
        <v>10000</v>
      </c>
      <c r="I102" s="113">
        <v>0</v>
      </c>
      <c r="J102" s="114">
        <v>10000</v>
      </c>
      <c r="K102" s="113">
        <v>0</v>
      </c>
      <c r="L102" s="78">
        <f>SUM(J102:K102)</f>
        <v>10000</v>
      </c>
    </row>
    <row r="103" spans="1:12" ht="10.5" customHeight="1">
      <c r="A103" s="19"/>
      <c r="B103" s="45"/>
      <c r="C103" s="27"/>
      <c r="D103" s="113"/>
      <c r="E103" s="113"/>
      <c r="F103" s="113"/>
      <c r="G103" s="113"/>
      <c r="H103" s="113"/>
      <c r="I103" s="113"/>
      <c r="J103" s="114"/>
      <c r="K103" s="113"/>
      <c r="L103" s="78"/>
    </row>
    <row r="104" spans="1:12" ht="12.75">
      <c r="A104" s="19"/>
      <c r="B104" s="20">
        <v>63</v>
      </c>
      <c r="C104" s="14" t="s">
        <v>80</v>
      </c>
      <c r="D104" s="55"/>
      <c r="E104" s="29"/>
      <c r="F104" s="55"/>
      <c r="G104" s="29"/>
      <c r="H104" s="101"/>
      <c r="I104" s="107"/>
      <c r="J104" s="55"/>
      <c r="K104" s="29"/>
      <c r="L104" s="55"/>
    </row>
    <row r="105" spans="1:12" ht="12.75">
      <c r="A105" s="37"/>
      <c r="B105" s="130" t="s">
        <v>66</v>
      </c>
      <c r="C105" s="81" t="s">
        <v>64</v>
      </c>
      <c r="D105" s="90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87">
        <v>1500</v>
      </c>
      <c r="K105" s="90">
        <v>0</v>
      </c>
      <c r="L105" s="87">
        <f>SUM(J105:K105)</f>
        <v>1500</v>
      </c>
    </row>
    <row r="106" spans="2:12" ht="0.75" customHeight="1">
      <c r="B106" s="44"/>
      <c r="C106" s="12"/>
      <c r="D106" s="54"/>
      <c r="E106" s="30"/>
      <c r="F106" s="54"/>
      <c r="G106" s="30"/>
      <c r="H106" s="106"/>
      <c r="I106" s="109"/>
      <c r="J106" s="54"/>
      <c r="K106" s="30"/>
      <c r="L106" s="54"/>
    </row>
    <row r="107" spans="2:12" ht="12.75">
      <c r="B107" s="17">
        <v>64</v>
      </c>
      <c r="C107" s="12" t="s">
        <v>81</v>
      </c>
      <c r="D107" s="54"/>
      <c r="E107" s="30"/>
      <c r="F107" s="54"/>
      <c r="G107" s="30"/>
      <c r="H107" s="106"/>
      <c r="I107" s="109"/>
      <c r="J107" s="54"/>
      <c r="K107" s="30"/>
      <c r="L107" s="54"/>
    </row>
    <row r="108" spans="2:12" ht="12.75">
      <c r="B108" s="44" t="s">
        <v>67</v>
      </c>
      <c r="C108" s="12" t="s">
        <v>64</v>
      </c>
      <c r="D108" s="88">
        <v>0</v>
      </c>
      <c r="E108" s="88">
        <v>0</v>
      </c>
      <c r="F108" s="77">
        <v>6000</v>
      </c>
      <c r="G108" s="88">
        <v>0</v>
      </c>
      <c r="H108" s="77">
        <v>6000</v>
      </c>
      <c r="I108" s="88">
        <v>0</v>
      </c>
      <c r="J108" s="88">
        <v>0</v>
      </c>
      <c r="K108" s="88">
        <v>0</v>
      </c>
      <c r="L108" s="88">
        <f>SUM(J108:K108)</f>
        <v>0</v>
      </c>
    </row>
    <row r="109" spans="1:12" ht="11.25" customHeight="1">
      <c r="A109" s="19"/>
      <c r="B109" s="45"/>
      <c r="C109" s="14"/>
      <c r="D109" s="54"/>
      <c r="E109" s="54"/>
      <c r="F109" s="54"/>
      <c r="G109" s="54"/>
      <c r="H109" s="106"/>
      <c r="I109" s="106"/>
      <c r="J109" s="126"/>
      <c r="K109" s="54"/>
      <c r="L109" s="54"/>
    </row>
    <row r="110" spans="1:12" ht="12.75">
      <c r="A110" s="19"/>
      <c r="B110" s="20">
        <v>67</v>
      </c>
      <c r="C110" s="14" t="s">
        <v>82</v>
      </c>
      <c r="D110" s="54"/>
      <c r="E110" s="54"/>
      <c r="F110" s="54"/>
      <c r="G110" s="54"/>
      <c r="H110" s="106"/>
      <c r="I110" s="106"/>
      <c r="J110" s="126"/>
      <c r="K110" s="54"/>
      <c r="L110" s="54"/>
    </row>
    <row r="111" spans="1:12" ht="12.75">
      <c r="A111" s="19"/>
      <c r="B111" s="45" t="s">
        <v>83</v>
      </c>
      <c r="C111" s="27" t="s">
        <v>85</v>
      </c>
      <c r="D111" s="89">
        <v>0</v>
      </c>
      <c r="E111" s="89">
        <v>0</v>
      </c>
      <c r="F111" s="78">
        <v>1000</v>
      </c>
      <c r="G111" s="89">
        <v>0</v>
      </c>
      <c r="H111" s="78">
        <v>1000</v>
      </c>
      <c r="I111" s="89">
        <v>0</v>
      </c>
      <c r="J111" s="89">
        <v>0</v>
      </c>
      <c r="K111" s="89">
        <v>0</v>
      </c>
      <c r="L111" s="89">
        <f>SUM(J111:K111)</f>
        <v>0</v>
      </c>
    </row>
    <row r="112" spans="1:12" ht="11.25" customHeight="1">
      <c r="A112" s="19"/>
      <c r="B112" s="20"/>
      <c r="C112" s="14"/>
      <c r="D112" s="55"/>
      <c r="E112" s="55"/>
      <c r="F112" s="55"/>
      <c r="G112" s="55"/>
      <c r="H112" s="101"/>
      <c r="I112" s="101"/>
      <c r="J112" s="127"/>
      <c r="K112" s="55"/>
      <c r="L112" s="55"/>
    </row>
    <row r="113" spans="1:12" ht="25.5">
      <c r="A113" s="21"/>
      <c r="B113" s="26">
        <v>68</v>
      </c>
      <c r="C113" s="22" t="s">
        <v>88</v>
      </c>
      <c r="D113" s="55"/>
      <c r="E113" s="29"/>
      <c r="F113" s="55"/>
      <c r="G113" s="29"/>
      <c r="H113" s="101"/>
      <c r="I113" s="101"/>
      <c r="J113" s="127"/>
      <c r="K113" s="29"/>
      <c r="L113" s="55"/>
    </row>
    <row r="114" spans="1:12" ht="12.75">
      <c r="A114" s="21"/>
      <c r="B114" s="131" t="s">
        <v>84</v>
      </c>
      <c r="C114" s="53" t="s">
        <v>87</v>
      </c>
      <c r="D114" s="78">
        <v>1874</v>
      </c>
      <c r="E114" s="89">
        <v>0</v>
      </c>
      <c r="F114" s="78">
        <v>208</v>
      </c>
      <c r="G114" s="89">
        <v>0</v>
      </c>
      <c r="H114" s="78">
        <v>208</v>
      </c>
      <c r="I114" s="89">
        <v>0</v>
      </c>
      <c r="J114" s="89">
        <v>0</v>
      </c>
      <c r="K114" s="89">
        <v>0</v>
      </c>
      <c r="L114" s="89">
        <f>SUM(J114:K114)</f>
        <v>0</v>
      </c>
    </row>
    <row r="115" spans="1:12" ht="11.25" customHeight="1">
      <c r="A115" s="21"/>
      <c r="B115" s="26"/>
      <c r="C115" s="22"/>
      <c r="D115" s="29"/>
      <c r="E115" s="78"/>
      <c r="F115" s="78"/>
      <c r="G115" s="78"/>
      <c r="H115" s="107"/>
      <c r="I115" s="104"/>
      <c r="J115" s="89"/>
      <c r="K115" s="78"/>
      <c r="L115" s="78"/>
    </row>
    <row r="116" spans="1:12" ht="25.5">
      <c r="A116" s="21"/>
      <c r="B116" s="26">
        <v>69</v>
      </c>
      <c r="C116" s="84" t="s">
        <v>93</v>
      </c>
      <c r="D116" s="29"/>
      <c r="E116" s="78"/>
      <c r="F116" s="78"/>
      <c r="G116" s="78"/>
      <c r="H116" s="107"/>
      <c r="I116" s="104"/>
      <c r="J116" s="89"/>
      <c r="K116" s="78"/>
      <c r="L116" s="78"/>
    </row>
    <row r="117" spans="1:12" ht="12.75">
      <c r="A117" s="21"/>
      <c r="B117" s="131" t="s">
        <v>92</v>
      </c>
      <c r="C117" s="27" t="s">
        <v>85</v>
      </c>
      <c r="D117" s="89">
        <v>0</v>
      </c>
      <c r="E117" s="89">
        <v>0</v>
      </c>
      <c r="F117" s="78">
        <v>5000</v>
      </c>
      <c r="G117" s="89">
        <v>0</v>
      </c>
      <c r="H117" s="78">
        <v>5000</v>
      </c>
      <c r="I117" s="89">
        <v>0</v>
      </c>
      <c r="J117" s="89">
        <v>0</v>
      </c>
      <c r="K117" s="89">
        <v>0</v>
      </c>
      <c r="L117" s="89">
        <f>SUM(J117:K117)</f>
        <v>0</v>
      </c>
    </row>
    <row r="118" spans="1:12" ht="12.75">
      <c r="A118" s="19" t="s">
        <v>13</v>
      </c>
      <c r="B118" s="49">
        <v>0.108</v>
      </c>
      <c r="C118" s="15" t="s">
        <v>65</v>
      </c>
      <c r="D118" s="91">
        <f aca="true" t="shared" si="16" ref="D118:L118">D117+D114+D111+D108+D105+D102</f>
        <v>11874</v>
      </c>
      <c r="E118" s="92">
        <f t="shared" si="16"/>
        <v>0</v>
      </c>
      <c r="F118" s="91">
        <f t="shared" si="16"/>
        <v>22208</v>
      </c>
      <c r="G118" s="92">
        <f t="shared" si="16"/>
        <v>0</v>
      </c>
      <c r="H118" s="91">
        <f t="shared" si="16"/>
        <v>22208</v>
      </c>
      <c r="I118" s="92">
        <f t="shared" si="16"/>
        <v>0</v>
      </c>
      <c r="J118" s="91">
        <f t="shared" si="16"/>
        <v>11500</v>
      </c>
      <c r="K118" s="92">
        <f t="shared" si="16"/>
        <v>0</v>
      </c>
      <c r="L118" s="91">
        <f t="shared" si="16"/>
        <v>11500</v>
      </c>
    </row>
    <row r="119" spans="2:12" ht="11.25" customHeight="1">
      <c r="B119" s="41"/>
      <c r="C119" s="10"/>
      <c r="D119" s="55"/>
      <c r="E119" s="55"/>
      <c r="F119" s="55"/>
      <c r="G119" s="55"/>
      <c r="H119" s="101"/>
      <c r="I119" s="101"/>
      <c r="J119" s="55"/>
      <c r="K119" s="55"/>
      <c r="L119" s="55"/>
    </row>
    <row r="120" spans="2:12" ht="12.75">
      <c r="B120" s="42">
        <v>0.277</v>
      </c>
      <c r="C120" s="10" t="s">
        <v>68</v>
      </c>
      <c r="D120" s="55"/>
      <c r="E120" s="55"/>
      <c r="F120" s="55"/>
      <c r="G120" s="55"/>
      <c r="H120" s="101"/>
      <c r="I120" s="101"/>
      <c r="J120" s="55"/>
      <c r="K120" s="55"/>
      <c r="L120" s="55"/>
    </row>
    <row r="121" spans="2:12" ht="12.75">
      <c r="B121" s="132" t="s">
        <v>78</v>
      </c>
      <c r="C121" s="12" t="s">
        <v>85</v>
      </c>
      <c r="D121" s="89">
        <v>0</v>
      </c>
      <c r="E121" s="89">
        <v>0</v>
      </c>
      <c r="F121" s="78">
        <v>1000</v>
      </c>
      <c r="G121" s="89">
        <v>0</v>
      </c>
      <c r="H121" s="78">
        <v>1000</v>
      </c>
      <c r="I121" s="89">
        <v>0</v>
      </c>
      <c r="J121" s="78">
        <v>1</v>
      </c>
      <c r="K121" s="89">
        <v>0</v>
      </c>
      <c r="L121" s="77">
        <f>SUM(J121:K121)</f>
        <v>1</v>
      </c>
    </row>
    <row r="122" spans="1:12" ht="12.75">
      <c r="A122" s="32" t="s">
        <v>13</v>
      </c>
      <c r="B122" s="42">
        <v>0.277</v>
      </c>
      <c r="C122" s="10" t="s">
        <v>68</v>
      </c>
      <c r="D122" s="92">
        <f aca="true" t="shared" si="17" ref="D122:L122">SUM(D121:D121)</f>
        <v>0</v>
      </c>
      <c r="E122" s="92">
        <f t="shared" si="17"/>
        <v>0</v>
      </c>
      <c r="F122" s="91">
        <f t="shared" si="17"/>
        <v>1000</v>
      </c>
      <c r="G122" s="92">
        <f t="shared" si="17"/>
        <v>0</v>
      </c>
      <c r="H122" s="91">
        <f t="shared" si="17"/>
        <v>1000</v>
      </c>
      <c r="I122" s="92">
        <f t="shared" si="17"/>
        <v>0</v>
      </c>
      <c r="J122" s="91">
        <f t="shared" si="17"/>
        <v>1</v>
      </c>
      <c r="K122" s="92">
        <f t="shared" si="17"/>
        <v>0</v>
      </c>
      <c r="L122" s="91">
        <f t="shared" si="17"/>
        <v>1</v>
      </c>
    </row>
    <row r="123" spans="1:12" ht="12.75">
      <c r="A123" s="19" t="s">
        <v>13</v>
      </c>
      <c r="B123" s="24">
        <v>2425</v>
      </c>
      <c r="C123" s="15" t="s">
        <v>2</v>
      </c>
      <c r="D123" s="77">
        <f aca="true" t="shared" si="18" ref="D123:L123">D122+D118+D98+D92+D88+D83+D78</f>
        <v>20166</v>
      </c>
      <c r="E123" s="77">
        <f t="shared" si="18"/>
        <v>68358</v>
      </c>
      <c r="F123" s="77">
        <f t="shared" si="18"/>
        <v>32686</v>
      </c>
      <c r="G123" s="77">
        <f t="shared" si="18"/>
        <v>79577</v>
      </c>
      <c r="H123" s="77">
        <f t="shared" si="18"/>
        <v>32686</v>
      </c>
      <c r="I123" s="77">
        <f t="shared" si="18"/>
        <v>79577</v>
      </c>
      <c r="J123" s="77">
        <f t="shared" si="18"/>
        <v>22531</v>
      </c>
      <c r="K123" s="77">
        <f t="shared" si="18"/>
        <v>90277</v>
      </c>
      <c r="L123" s="77">
        <f t="shared" si="18"/>
        <v>112808</v>
      </c>
    </row>
    <row r="124" spans="1:12" ht="12.75">
      <c r="A124" s="38" t="s">
        <v>13</v>
      </c>
      <c r="B124" s="52"/>
      <c r="C124" s="25" t="s">
        <v>14</v>
      </c>
      <c r="D124" s="91">
        <f aca="true" t="shared" si="19" ref="D124:L124">D123</f>
        <v>20166</v>
      </c>
      <c r="E124" s="91">
        <f t="shared" si="19"/>
        <v>68358</v>
      </c>
      <c r="F124" s="133">
        <f t="shared" si="19"/>
        <v>32686</v>
      </c>
      <c r="G124" s="91">
        <f t="shared" si="19"/>
        <v>79577</v>
      </c>
      <c r="H124" s="91">
        <f t="shared" si="19"/>
        <v>32686</v>
      </c>
      <c r="I124" s="91">
        <f t="shared" si="19"/>
        <v>79577</v>
      </c>
      <c r="J124" s="91">
        <f t="shared" si="19"/>
        <v>22531</v>
      </c>
      <c r="K124" s="91">
        <f t="shared" si="19"/>
        <v>90277</v>
      </c>
      <c r="L124" s="91">
        <f t="shared" si="19"/>
        <v>112808</v>
      </c>
    </row>
    <row r="125" spans="1:12" ht="11.25" customHeight="1">
      <c r="A125" s="19"/>
      <c r="B125" s="39"/>
      <c r="C125" s="15"/>
      <c r="D125" s="55"/>
      <c r="E125" s="55"/>
      <c r="F125" s="55"/>
      <c r="G125" s="55"/>
      <c r="H125" s="101"/>
      <c r="I125" s="101"/>
      <c r="J125" s="55"/>
      <c r="K125" s="55"/>
      <c r="L125" s="55"/>
    </row>
    <row r="126" spans="3:12" ht="12.75">
      <c r="C126" s="10" t="s">
        <v>69</v>
      </c>
      <c r="D126" s="82"/>
      <c r="E126" s="82"/>
      <c r="F126" s="82"/>
      <c r="G126" s="82"/>
      <c r="H126" s="110"/>
      <c r="I126" s="110"/>
      <c r="J126" s="82"/>
      <c r="K126" s="82"/>
      <c r="L126" s="82"/>
    </row>
    <row r="127" spans="1:12" ht="12.75">
      <c r="A127" s="32" t="s">
        <v>15</v>
      </c>
      <c r="B127" s="41">
        <v>4425</v>
      </c>
      <c r="C127" s="10" t="s">
        <v>4</v>
      </c>
      <c r="D127" s="83"/>
      <c r="E127" s="83"/>
      <c r="F127" s="83"/>
      <c r="G127" s="83"/>
      <c r="H127" s="111"/>
      <c r="I127" s="111"/>
      <c r="J127" s="83"/>
      <c r="K127" s="83"/>
      <c r="L127" s="83"/>
    </row>
    <row r="128" spans="1:12" ht="12.75">
      <c r="A128" s="19"/>
      <c r="B128" s="49">
        <v>0.003</v>
      </c>
      <c r="C128" s="15" t="s">
        <v>52</v>
      </c>
      <c r="D128" s="116"/>
      <c r="E128" s="116"/>
      <c r="F128" s="116"/>
      <c r="G128" s="116"/>
      <c r="H128" s="117"/>
      <c r="I128" s="117"/>
      <c r="J128" s="116"/>
      <c r="K128" s="116"/>
      <c r="L128" s="116"/>
    </row>
    <row r="129" spans="1:12" ht="25.5">
      <c r="A129" s="19"/>
      <c r="B129" s="20">
        <v>61</v>
      </c>
      <c r="C129" s="115" t="s">
        <v>97</v>
      </c>
      <c r="D129" s="116"/>
      <c r="E129" s="116"/>
      <c r="F129" s="116"/>
      <c r="G129" s="116"/>
      <c r="H129" s="117"/>
      <c r="I129" s="117"/>
      <c r="J129" s="116"/>
      <c r="K129" s="116"/>
      <c r="L129" s="116"/>
    </row>
    <row r="130" spans="1:12" ht="12.75">
      <c r="A130" s="19"/>
      <c r="B130" s="45" t="s">
        <v>94</v>
      </c>
      <c r="C130" s="14" t="s">
        <v>95</v>
      </c>
      <c r="D130" s="87">
        <v>17007</v>
      </c>
      <c r="E130" s="90">
        <v>0</v>
      </c>
      <c r="F130" s="87">
        <v>33000</v>
      </c>
      <c r="G130" s="90">
        <v>0</v>
      </c>
      <c r="H130" s="87">
        <v>33000</v>
      </c>
      <c r="I130" s="90">
        <v>0</v>
      </c>
      <c r="J130" s="87">
        <v>32700</v>
      </c>
      <c r="K130" s="90">
        <v>0</v>
      </c>
      <c r="L130" s="87">
        <f>SUM(J130:K130)</f>
        <v>32700</v>
      </c>
    </row>
    <row r="131" spans="1:12" ht="12.75">
      <c r="A131" s="19" t="s">
        <v>13</v>
      </c>
      <c r="B131" s="49">
        <v>0.003</v>
      </c>
      <c r="C131" s="15" t="s">
        <v>52</v>
      </c>
      <c r="D131" s="125">
        <f aca="true" t="shared" si="20" ref="D131:K131">SUM(D130)</f>
        <v>17007</v>
      </c>
      <c r="E131" s="98">
        <f t="shared" si="20"/>
        <v>0</v>
      </c>
      <c r="F131" s="125">
        <f t="shared" si="20"/>
        <v>33000</v>
      </c>
      <c r="G131" s="98">
        <f t="shared" si="20"/>
        <v>0</v>
      </c>
      <c r="H131" s="134">
        <f t="shared" si="20"/>
        <v>33000</v>
      </c>
      <c r="I131" s="98">
        <f t="shared" si="20"/>
        <v>0</v>
      </c>
      <c r="J131" s="125">
        <f t="shared" si="20"/>
        <v>32700</v>
      </c>
      <c r="K131" s="98">
        <f t="shared" si="20"/>
        <v>0</v>
      </c>
      <c r="L131" s="125">
        <f>L130</f>
        <v>32700</v>
      </c>
    </row>
    <row r="132" spans="1:12" ht="12.75">
      <c r="A132" s="19" t="s">
        <v>13</v>
      </c>
      <c r="B132" s="24">
        <v>4425</v>
      </c>
      <c r="C132" s="15" t="s">
        <v>4</v>
      </c>
      <c r="D132" s="91">
        <f aca="true" t="shared" si="21" ref="D132:K132">D131</f>
        <v>17007</v>
      </c>
      <c r="E132" s="92">
        <f t="shared" si="21"/>
        <v>0</v>
      </c>
      <c r="F132" s="91">
        <f t="shared" si="21"/>
        <v>33000</v>
      </c>
      <c r="G132" s="92">
        <f t="shared" si="21"/>
        <v>0</v>
      </c>
      <c r="H132" s="91">
        <f t="shared" si="21"/>
        <v>33000</v>
      </c>
      <c r="I132" s="92">
        <f t="shared" si="21"/>
        <v>0</v>
      </c>
      <c r="J132" s="91">
        <f t="shared" si="21"/>
        <v>32700</v>
      </c>
      <c r="K132" s="92">
        <f t="shared" si="21"/>
        <v>0</v>
      </c>
      <c r="L132" s="91">
        <f>L131</f>
        <v>32700</v>
      </c>
    </row>
    <row r="133" spans="1:12" ht="12.75">
      <c r="A133" s="38" t="s">
        <v>13</v>
      </c>
      <c r="B133" s="52"/>
      <c r="C133" s="25" t="s">
        <v>69</v>
      </c>
      <c r="D133" s="91">
        <f aca="true" t="shared" si="22" ref="D133:L133">D132</f>
        <v>17007</v>
      </c>
      <c r="E133" s="92">
        <f t="shared" si="22"/>
        <v>0</v>
      </c>
      <c r="F133" s="91">
        <f t="shared" si="22"/>
        <v>33000</v>
      </c>
      <c r="G133" s="92">
        <f t="shared" si="22"/>
        <v>0</v>
      </c>
      <c r="H133" s="91">
        <f t="shared" si="22"/>
        <v>33000</v>
      </c>
      <c r="I133" s="92">
        <f t="shared" si="22"/>
        <v>0</v>
      </c>
      <c r="J133" s="91">
        <f t="shared" si="22"/>
        <v>32700</v>
      </c>
      <c r="K133" s="92">
        <f t="shared" si="22"/>
        <v>0</v>
      </c>
      <c r="L133" s="91">
        <f t="shared" si="22"/>
        <v>32700</v>
      </c>
    </row>
    <row r="134" spans="1:12" ht="12.75">
      <c r="A134" s="37" t="s">
        <v>13</v>
      </c>
      <c r="B134" s="51"/>
      <c r="C134" s="16" t="s">
        <v>6</v>
      </c>
      <c r="D134" s="93">
        <f aca="true" t="shared" si="23" ref="D134:L134">D133+D124</f>
        <v>37173</v>
      </c>
      <c r="E134" s="93">
        <f t="shared" si="23"/>
        <v>68358</v>
      </c>
      <c r="F134" s="93">
        <f t="shared" si="23"/>
        <v>65686</v>
      </c>
      <c r="G134" s="93">
        <f t="shared" si="23"/>
        <v>79577</v>
      </c>
      <c r="H134" s="93">
        <f t="shared" si="23"/>
        <v>65686</v>
      </c>
      <c r="I134" s="93">
        <f t="shared" si="23"/>
        <v>79577</v>
      </c>
      <c r="J134" s="91">
        <f t="shared" si="23"/>
        <v>55231</v>
      </c>
      <c r="K134" s="93">
        <f t="shared" si="23"/>
        <v>90277</v>
      </c>
      <c r="L134" s="93">
        <f t="shared" si="23"/>
        <v>145508</v>
      </c>
    </row>
    <row r="135" spans="1:12" ht="11.25" customHeight="1">
      <c r="A135" s="19"/>
      <c r="B135" s="39"/>
      <c r="C135" s="35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1:12" ht="25.5">
      <c r="A136" s="19" t="s">
        <v>102</v>
      </c>
      <c r="B136" s="39">
        <v>2425</v>
      </c>
      <c r="C136" s="14" t="s">
        <v>103</v>
      </c>
      <c r="D136" s="78">
        <v>2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</row>
    <row r="137" spans="1:12" ht="12.75">
      <c r="A137" s="37"/>
      <c r="B137" s="51"/>
      <c r="C137" s="16"/>
      <c r="D137" s="57"/>
      <c r="E137" s="57"/>
      <c r="F137" s="57"/>
      <c r="G137" s="57"/>
      <c r="H137" s="57"/>
      <c r="I137" s="57"/>
      <c r="J137" s="57"/>
      <c r="K137" s="57"/>
      <c r="L137" s="57"/>
    </row>
  </sheetData>
  <sheetProtection/>
  <autoFilter ref="A14:L136"/>
  <mergeCells count="8">
    <mergeCell ref="F12:G12"/>
    <mergeCell ref="H12:I12"/>
    <mergeCell ref="J12:L12"/>
    <mergeCell ref="D12:E12"/>
    <mergeCell ref="D13:E13"/>
    <mergeCell ref="F13:G13"/>
    <mergeCell ref="H13:I13"/>
    <mergeCell ref="J13:L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7" useFirstPageNumber="1" fitToHeight="6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2013-04-21T05:13:26Z</cp:lastPrinted>
  <dcterms:created xsi:type="dcterms:W3CDTF">2004-06-02T16:07:31Z</dcterms:created>
  <dcterms:modified xsi:type="dcterms:W3CDTF">2013-04-25T01:45:35Z</dcterms:modified>
  <cp:category/>
  <cp:version/>
  <cp:contentType/>
  <cp:contentStatus/>
</cp:coreProperties>
</file>