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19" sheetId="1" r:id="rId1"/>
  </sheets>
  <definedNames>
    <definedName name="__123Graph_D" localSheetId="0" hidden="1">#REF!</definedName>
    <definedName name="_xlnm._FilterDatabase" localSheetId="0" hidden="1">'dem19'!$A$16:$H$200</definedName>
    <definedName name="cad" localSheetId="0">'dem19'!#REF!</definedName>
    <definedName name="fcd" localSheetId="0">'dem19'!$D$170:$H$170</definedName>
    <definedName name="fcpcap" localSheetId="0">'dem19'!$D$198:$H$198</definedName>
    <definedName name="mi" localSheetId="0">'dem19'!$D$151:$H$151</definedName>
    <definedName name="micap" localSheetId="0">'dem19'!#REF!</definedName>
    <definedName name="np" localSheetId="0">'dem19'!#REF!</definedName>
    <definedName name="_xlnm.Print_Area" localSheetId="0">'dem19'!$A$1:$H$205</definedName>
    <definedName name="_xlnm.Print_Titles" localSheetId="0">'dem19'!$13:$16</definedName>
    <definedName name="revise" localSheetId="0">'dem19'!#REF!</definedName>
    <definedName name="summary" localSheetId="0">'dem19'!#REF!</definedName>
    <definedName name="voted" localSheetId="0">'dem19'!$E$11:$F$11</definedName>
    <definedName name="waterresourcerevenue">'dem19'!$E$11:$F$11</definedName>
    <definedName name="Z_239EE218_578E_4317_BEED_14D5D7089E27_.wvu.Cols" localSheetId="0" hidden="1">'dem19'!#REF!</definedName>
    <definedName name="Z_239EE218_578E_4317_BEED_14D5D7089E27_.wvu.FilterData" localSheetId="0" hidden="1">'dem19'!$A$1:$H$205</definedName>
    <definedName name="Z_239EE218_578E_4317_BEED_14D5D7089E27_.wvu.PrintArea" localSheetId="0" hidden="1">'dem19'!$A$1:$H$201</definedName>
    <definedName name="Z_239EE218_578E_4317_BEED_14D5D7089E27_.wvu.PrintTitles" localSheetId="0" hidden="1">'dem19'!$13:$16</definedName>
    <definedName name="Z_302A3EA3_AE96_11D5_A646_0050BA3D7AFD_.wvu.Cols" localSheetId="0" hidden="1">'dem19'!#REF!</definedName>
    <definedName name="Z_302A3EA3_AE96_11D5_A646_0050BA3D7AFD_.wvu.FilterData" localSheetId="0" hidden="1">'dem19'!$A$1:$H$205</definedName>
    <definedName name="Z_302A3EA3_AE96_11D5_A646_0050BA3D7AFD_.wvu.PrintArea" localSheetId="0" hidden="1">'dem19'!$A$1:$H$201</definedName>
    <definedName name="Z_302A3EA3_AE96_11D5_A646_0050BA3D7AFD_.wvu.PrintTitles" localSheetId="0" hidden="1">'dem19'!$13:$16</definedName>
    <definedName name="Z_36DBA021_0ECB_11D4_8064_004005726899_.wvu.Cols" localSheetId="0" hidden="1">'dem19'!#REF!</definedName>
    <definedName name="Z_36DBA021_0ECB_11D4_8064_004005726899_.wvu.FilterData" localSheetId="0" hidden="1">'dem19'!$C$17:$C$200</definedName>
    <definedName name="Z_36DBA021_0ECB_11D4_8064_004005726899_.wvu.PrintArea" localSheetId="0" hidden="1">'dem19'!$A$1:$H$201</definedName>
    <definedName name="Z_36DBA021_0ECB_11D4_8064_004005726899_.wvu.PrintTitles" localSheetId="0" hidden="1">'dem19'!$13:$16</definedName>
    <definedName name="Z_93EBE921_AE91_11D5_8685_004005726899_.wvu.Cols" localSheetId="0" hidden="1">'dem19'!#REF!</definedName>
    <definedName name="Z_93EBE921_AE91_11D5_8685_004005726899_.wvu.FilterData" localSheetId="0" hidden="1">'dem19'!$C$17:$C$200</definedName>
    <definedName name="Z_93EBE921_AE91_11D5_8685_004005726899_.wvu.PrintArea" localSheetId="0" hidden="1">'dem19'!$A$1:$H$201</definedName>
    <definedName name="Z_93EBE921_AE91_11D5_8685_004005726899_.wvu.PrintTitles" localSheetId="0" hidden="1">'dem19'!$13:$16</definedName>
    <definedName name="Z_94DA79C1_0FDE_11D5_9579_000021DAEEA2_.wvu.Cols" localSheetId="0" hidden="1">'dem19'!#REF!</definedName>
    <definedName name="Z_94DA79C1_0FDE_11D5_9579_000021DAEEA2_.wvu.FilterData" localSheetId="0" hidden="1">'dem19'!$C$17:$C$200</definedName>
    <definedName name="Z_94DA79C1_0FDE_11D5_9579_000021DAEEA2_.wvu.PrintArea" localSheetId="0" hidden="1">'dem19'!$A$1:$H$201</definedName>
    <definedName name="Z_94DA79C1_0FDE_11D5_9579_000021DAEEA2_.wvu.PrintTitles" localSheetId="0" hidden="1">'dem19'!$13:$16</definedName>
    <definedName name="Z_B4CB0985_161F_11D5_8064_004005726899_.wvu.FilterData" localSheetId="0" hidden="1">'dem19'!$C$17:$C$200</definedName>
    <definedName name="Z_B4CB0999_161F_11D5_8064_004005726899_.wvu.FilterData" localSheetId="0" hidden="1">'dem19'!$C$17:$C$200</definedName>
    <definedName name="Z_BD6E05FB_E32C_11D8_B0E4_D198A259B264_.wvu.Cols" localSheetId="0" hidden="1">'dem19'!#REF!</definedName>
    <definedName name="Z_BD6E05FB_E32C_11D8_B0E4_D198A259B264_.wvu.FilterData" localSheetId="0" hidden="1">'dem19'!$A$18:$H$211</definedName>
    <definedName name="Z_C868F8C3_16D7_11D5_A68D_81D6213F5331_.wvu.Cols" localSheetId="0" hidden="1">'dem19'!#REF!</definedName>
    <definedName name="Z_C868F8C3_16D7_11D5_A68D_81D6213F5331_.wvu.FilterData" localSheetId="0" hidden="1">'dem19'!$C$17:$C$200</definedName>
    <definedName name="Z_C868F8C3_16D7_11D5_A68D_81D6213F5331_.wvu.PrintArea" localSheetId="0" hidden="1">'dem19'!$A$1:$H$201</definedName>
    <definedName name="Z_C868F8C3_16D7_11D5_A68D_81D6213F5331_.wvu.PrintTitles" localSheetId="0" hidden="1">'dem19'!$13:$16</definedName>
    <definedName name="Z_E5DF37BD_125C_11D5_8DC4_D0F5D88B3549_.wvu.Cols" localSheetId="0" hidden="1">'dem19'!#REF!</definedName>
    <definedName name="Z_E5DF37BD_125C_11D5_8DC4_D0F5D88B3549_.wvu.FilterData" localSheetId="0" hidden="1">'dem19'!$C$17:$C$200</definedName>
    <definedName name="Z_E5DF37BD_125C_11D5_8DC4_D0F5D88B3549_.wvu.PrintArea" localSheetId="0" hidden="1">'dem19'!$A$1:$H$201</definedName>
    <definedName name="Z_E5DF37BD_125C_11D5_8DC4_D0F5D88B3549_.wvu.PrintTitles" localSheetId="0" hidden="1">'dem19'!$13:$16</definedName>
    <definedName name="Z_F8ADACC1_164E_11D6_B603_000021DAEEA2_.wvu.Cols" localSheetId="0" hidden="1">'dem19'!#REF!</definedName>
    <definedName name="Z_F8ADACC1_164E_11D6_B603_000021DAEEA2_.wvu.FilterData" localSheetId="0" hidden="1">'dem19'!$C$17:$C$200</definedName>
    <definedName name="Z_F8ADACC1_164E_11D6_B603_000021DAEEA2_.wvu.PrintArea" localSheetId="0" hidden="1">'dem19'!$A$1:$H$201</definedName>
    <definedName name="Z_F8ADACC1_164E_11D6_B603_000021DAEEA2_.wvu.PrintTitles" localSheetId="0" hidden="1">'dem19'!$13:$16</definedName>
    <definedName name="Z_F98D6EB8_76BC_4C24_A40E_45E0313E3064_.wvu.Cols" localSheetId="0" hidden="1">'dem19'!#REF!</definedName>
    <definedName name="Z_F98D6EB8_76BC_4C24_A40E_45E0313E3064_.wvu.FilterData" localSheetId="0" hidden="1">'dem19'!$A$18:$H$211</definedName>
    <definedName name="Z_FCE4BE61_F462_4DFE_9FC5_7B2946769C5B_.wvu.Cols" localSheetId="0" hidden="1">'dem19'!#REF!</definedName>
    <definedName name="Z_FCE4BE61_F462_4DFE_9FC5_7B2946769C5B_.wvu.FilterData" localSheetId="0" hidden="1">'dem19'!$A$18:$H$211</definedName>
  </definedNames>
  <calcPr calcId="125725"/>
  <customWorkbookViews>
    <customWorkbookView name="sonam - Personal View" guid="{BD6E05FB-E32C-11D8-B0E4-D198A259B264}" mergeInterval="0" personalView="1" maximized="1" windowWidth="636" windowHeight="344" activeSheetId="1"/>
    <customWorkbookView name="Finance Deptt. - Personal View" guid="{FCE4BE61-F462-4DFE-9FC5-7B2946769C5B}" mergeInterval="0" personalView="1" maximized="1" windowWidth="796" windowHeight="454" activeSheetId="1"/>
    <customWorkbookView name="Buget Section - Personal View" guid="{F98D6EB8-76BC-4C24-A40E-45E0313E306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E179" i="1"/>
  <c r="F179"/>
  <c r="G179"/>
  <c r="D179"/>
  <c r="E64"/>
  <c r="F64"/>
  <c r="G64"/>
  <c r="D64"/>
  <c r="E60"/>
  <c r="F60"/>
  <c r="G60"/>
  <c r="D60"/>
  <c r="E56"/>
  <c r="F56"/>
  <c r="G56"/>
  <c r="D56"/>
  <c r="G52"/>
  <c r="F52"/>
  <c r="E52"/>
  <c r="D52"/>
  <c r="D105"/>
  <c r="G65" l="1"/>
  <c r="D65"/>
  <c r="E65"/>
  <c r="F65"/>
  <c r="G185"/>
  <c r="G186" s="1"/>
  <c r="G161"/>
  <c r="G162" s="1"/>
  <c r="G196"/>
  <c r="G197" s="1"/>
  <c r="F196"/>
  <c r="F197" s="1"/>
  <c r="E196"/>
  <c r="E197" s="1"/>
  <c r="D196"/>
  <c r="D197" s="1"/>
  <c r="F185"/>
  <c r="F186" s="1"/>
  <c r="E185"/>
  <c r="E186" s="1"/>
  <c r="D185"/>
  <c r="D186" s="1"/>
  <c r="G167"/>
  <c r="F167"/>
  <c r="E167"/>
  <c r="D167"/>
  <c r="F161"/>
  <c r="F162" s="1"/>
  <c r="E161"/>
  <c r="E162" s="1"/>
  <c r="D161"/>
  <c r="D162" s="1"/>
  <c r="G148"/>
  <c r="G149" s="1"/>
  <c r="F148"/>
  <c r="F149" s="1"/>
  <c r="E148"/>
  <c r="E149" s="1"/>
  <c r="D148"/>
  <c r="D149" s="1"/>
  <c r="G140"/>
  <c r="F140"/>
  <c r="E140"/>
  <c r="D140"/>
  <c r="G133"/>
  <c r="F133"/>
  <c r="E133"/>
  <c r="D133"/>
  <c r="G126"/>
  <c r="F126"/>
  <c r="E126"/>
  <c r="D126"/>
  <c r="G119"/>
  <c r="F119"/>
  <c r="E119"/>
  <c r="D119"/>
  <c r="G112"/>
  <c r="F112"/>
  <c r="E112"/>
  <c r="D112"/>
  <c r="G105"/>
  <c r="F105"/>
  <c r="E105"/>
  <c r="G90"/>
  <c r="F90"/>
  <c r="E90"/>
  <c r="D90"/>
  <c r="G85"/>
  <c r="F85"/>
  <c r="E85"/>
  <c r="D85"/>
  <c r="G80"/>
  <c r="F80"/>
  <c r="E80"/>
  <c r="D80"/>
  <c r="G75"/>
  <c r="F75"/>
  <c r="E75"/>
  <c r="D75"/>
  <c r="G70"/>
  <c r="F70"/>
  <c r="E70"/>
  <c r="D70"/>
  <c r="G46"/>
  <c r="F46"/>
  <c r="E46"/>
  <c r="D46"/>
  <c r="G39"/>
  <c r="F39"/>
  <c r="E39"/>
  <c r="D39"/>
  <c r="G32"/>
  <c r="F32"/>
  <c r="E32"/>
  <c r="D32"/>
  <c r="G27"/>
  <c r="F27"/>
  <c r="E27"/>
  <c r="D27"/>
  <c r="E187" l="1"/>
  <c r="E198" s="1"/>
  <c r="E199" s="1"/>
  <c r="D134"/>
  <c r="D135" s="1"/>
  <c r="E168"/>
  <c r="E169" s="1"/>
  <c r="E170" s="1"/>
  <c r="E134"/>
  <c r="E135" s="1"/>
  <c r="G168"/>
  <c r="G169" s="1"/>
  <c r="G170" s="1"/>
  <c r="D168"/>
  <c r="D169" s="1"/>
  <c r="D170" s="1"/>
  <c r="F47"/>
  <c r="D91"/>
  <c r="F168"/>
  <c r="F169" s="1"/>
  <c r="F170" s="1"/>
  <c r="G134"/>
  <c r="G135" s="1"/>
  <c r="E91"/>
  <c r="F134"/>
  <c r="F135" s="1"/>
  <c r="D47"/>
  <c r="G47"/>
  <c r="F91"/>
  <c r="E47"/>
  <c r="G91"/>
  <c r="F187" l="1"/>
  <c r="F198" s="1"/>
  <c r="F199" s="1"/>
  <c r="D187"/>
  <c r="D198" s="1"/>
  <c r="D199" s="1"/>
  <c r="G187"/>
  <c r="G198" s="1"/>
  <c r="G199" s="1"/>
  <c r="F150"/>
  <c r="E150"/>
  <c r="D150"/>
  <c r="D92"/>
  <c r="D93" s="1"/>
  <c r="F92"/>
  <c r="F93" s="1"/>
  <c r="F11"/>
  <c r="E92"/>
  <c r="E93" s="1"/>
  <c r="G150"/>
  <c r="G92"/>
  <c r="G93" s="1"/>
  <c r="D151" l="1"/>
  <c r="D171" s="1"/>
  <c r="D200" s="1"/>
  <c r="F151"/>
  <c r="F171" s="1"/>
  <c r="F200" s="1"/>
  <c r="E151"/>
  <c r="E171" s="1"/>
  <c r="E200" s="1"/>
  <c r="G151"/>
  <c r="G171" s="1"/>
  <c r="G200" s="1"/>
  <c r="E11" l="1"/>
</calcChain>
</file>

<file path=xl/sharedStrings.xml><?xml version="1.0" encoding="utf-8"?>
<sst xmlns="http://schemas.openxmlformats.org/spreadsheetml/2006/main" count="316" uniqueCount="148">
  <si>
    <t>Minor Irrigation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</si>
  <si>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</si>
  <si>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</si>
  <si>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</si>
  <si>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</si>
  <si>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</si>
  <si>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</si>
  <si>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</si>
  <si>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</si>
  <si>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</si>
  <si>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</si>
  <si>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</si>
  <si>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</si>
  <si>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</si>
  <si>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</si>
  <si>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</si>
  <si>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</si>
  <si>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</si>
  <si>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</si>
  <si>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</si>
  <si>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</si>
  <si>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</si>
  <si>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</si>
  <si>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</si>
  <si>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</si>
  <si>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</si>
  <si>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</si>
  <si>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</si>
  <si>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</si>
  <si>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</si>
  <si>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</si>
  <si>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</si>
  <si>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</si>
  <si>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</si>
  <si>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</si>
  <si>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</si>
  <si>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</si>
  <si>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</si>
  <si>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</si>
  <si>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</si>
  <si>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</si>
  <si>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</si>
  <si>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</si>
  <si>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</si>
  <si>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</si>
  <si>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</si>
  <si>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</si>
  <si>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</si>
  <si>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</si>
  <si>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</si>
  <si>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</si>
  <si>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</si>
  <si>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</si>
  <si>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</si>
  <si>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</si>
  <si>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</si>
  <si>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</si>
  <si>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</si>
  <si>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</si>
  <si>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</si>
  <si>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</si>
  <si>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</si>
  <si>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</si>
  <si>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</si>
  <si>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</si>
  <si>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</si>
  <si>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</si>
  <si>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</si>
  <si>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</si>
  <si>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</si>
  <si>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</si>
  <si>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46</t>
  </si>
  <si>
    <t>00.46.72</t>
  </si>
  <si>
    <t>20.45.02</t>
  </si>
  <si>
    <t>03</t>
  </si>
  <si>
    <t>Drainage</t>
  </si>
  <si>
    <t>03.103</t>
  </si>
  <si>
    <t>64.00.75</t>
  </si>
  <si>
    <t>60.45.75</t>
  </si>
  <si>
    <t>60.46.75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</si>
  <si>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</si>
  <si>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</si>
  <si>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</si>
  <si>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</si>
  <si>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</si>
  <si>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C - Economic Services (d) Irrigation and Flood Control</t>
  </si>
  <si>
    <t>61.44.27</t>
  </si>
  <si>
    <t>60.45.76</t>
  </si>
  <si>
    <t>60.48.76</t>
  </si>
  <si>
    <t>60.47.76</t>
  </si>
  <si>
    <t>60.44.72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</si>
  <si>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</si>
  <si>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</si>
  <si>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</si>
  <si>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</si>
  <si>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C-Capital Account of Economic Services</t>
  </si>
  <si>
    <t>60.45.77</t>
  </si>
  <si>
    <t>Anti-erosion/Flood Management Works (State Share)</t>
  </si>
  <si>
    <t>60.48.77</t>
  </si>
  <si>
    <t>45.00.83</t>
  </si>
  <si>
    <t>45.00.84</t>
  </si>
  <si>
    <t>River Training Work along Rani Khola below Adampool, East Sikkim (NEC)</t>
  </si>
  <si>
    <t>Jhora Training Work/River Training Work at Sinotar, Temi Constituency Phase I (NEC)</t>
  </si>
  <si>
    <t>(In Thousands of Rupees)</t>
  </si>
  <si>
    <t>45.00.85</t>
  </si>
  <si>
    <t>Rec</t>
  </si>
  <si>
    <t>45.00.87</t>
  </si>
  <si>
    <t>60.44.73</t>
  </si>
  <si>
    <t>River Training work at Rangpo</t>
  </si>
  <si>
    <t>60.47.77</t>
  </si>
  <si>
    <t>62.45.74</t>
  </si>
  <si>
    <t>Repair, Renovation and Rejuvenation of Water Bodies</t>
  </si>
  <si>
    <t>62.45.75</t>
  </si>
  <si>
    <t xml:space="preserve">Surface Minor Irrigation </t>
  </si>
  <si>
    <t>62.46.74</t>
  </si>
  <si>
    <t>62.46.75</t>
  </si>
  <si>
    <t>62.47.74</t>
  </si>
  <si>
    <t>62.47.75</t>
  </si>
  <si>
    <t>62.48.74</t>
  </si>
  <si>
    <t>62.48.75</t>
  </si>
  <si>
    <t>Accelerated Irrigation Benefit Programme (Central Share)</t>
  </si>
  <si>
    <t>Anti-erosion/Flood Management Works (Central Share)</t>
  </si>
  <si>
    <t>Jhora Training work/ Anti erosion work outside the defined boundry of Namchi (NEC)</t>
  </si>
  <si>
    <t>62.44.73</t>
  </si>
  <si>
    <t>State Share of PMKSY</t>
  </si>
  <si>
    <t>60.44.74</t>
  </si>
  <si>
    <t>Machinery &amp; Equipment</t>
  </si>
  <si>
    <t>Rationalisation of Minor Irrigation Statistics (Central Share)</t>
  </si>
  <si>
    <t>Budget Estimate</t>
  </si>
  <si>
    <t>Revised Estimate</t>
  </si>
  <si>
    <t xml:space="preserve"> 2017-18</t>
  </si>
  <si>
    <t>2018-19</t>
  </si>
  <si>
    <t>I. Estimate of the amount required in the year ending 31st March, 2019 to defray the charges  in respect of Water Resource and River Development</t>
  </si>
  <si>
    <t>60.48.75</t>
  </si>
  <si>
    <t>Accelerated Irrigation Benefit Programme (State Share)</t>
  </si>
  <si>
    <t>00.46.73</t>
  </si>
  <si>
    <t>Schemes Financed by NABARD (State Share)</t>
  </si>
  <si>
    <t>20.44.42</t>
  </si>
  <si>
    <t>60.00.72</t>
  </si>
  <si>
    <t>Lump sum provision for revision of Pay &amp; Allowances</t>
  </si>
  <si>
    <t>Pradhan Mantri Krishi Sinchai Yojana-Har Khet ko Pani
(Central Share)</t>
  </si>
  <si>
    <t xml:space="preserve">            Actuals</t>
  </si>
  <si>
    <t xml:space="preserve">            2016-17</t>
  </si>
  <si>
    <t>Jhora Training work /Anti erosion work at Tumin Lingee 
(NEC)</t>
  </si>
  <si>
    <t xml:space="preserve">                                                          DEMAND NO. 19</t>
  </si>
  <si>
    <t xml:space="preserve">                                                   WATER RESOURCES AND RIVER DEVELOPMENT </t>
  </si>
  <si>
    <t>Minor Irrigation, 00.911 deduct recoveries for 
overpayments</t>
  </si>
  <si>
    <t>Minor Irrigation, 80-General, 80.799-Suspense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</si>
</sst>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FF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4" fillId="0" borderId="0" xfId="3" applyFont="1" applyFill="1"/>
    <xf numFmtId="0" fontId="4" fillId="0" borderId="0" xfId="3" applyFont="1" applyFill="1" applyAlignment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3" borderId="0" xfId="3" applyFont="1" applyFill="1"/>
    <xf numFmtId="0" fontId="3" fillId="0" borderId="0" xfId="3" applyFont="1" applyFill="1"/>
    <xf numFmtId="0" fontId="4" fillId="4" borderId="0" xfId="3" applyFont="1" applyFill="1"/>
    <xf numFmtId="0" fontId="5" fillId="0" borderId="0" xfId="3" applyFont="1" applyFill="1"/>
    <xf numFmtId="0" fontId="5" fillId="2" borderId="0" xfId="3" applyFont="1" applyFill="1"/>
    <xf numFmtId="0" fontId="6" fillId="0" borderId="0" xfId="3" applyFont="1" applyFill="1" applyAlignment="1" applyProtection="1"/>
    <xf numFmtId="0" fontId="6" fillId="0" borderId="0" xfId="3" applyFont="1" applyFill="1" applyAlignment="1" applyProtection="1">
      <alignment horizontal="right"/>
    </xf>
    <xf numFmtId="0" fontId="6" fillId="0" borderId="0" xfId="3" applyFont="1" applyFill="1" applyAlignment="1" applyProtection="1">
      <alignment horizontal="center"/>
    </xf>
    <xf numFmtId="0" fontId="6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>
      <alignment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0" xfId="3" applyNumberFormat="1" applyFont="1" applyFill="1" applyAlignment="1">
      <alignment horizontal="right"/>
    </xf>
    <xf numFmtId="0" fontId="6" fillId="0" borderId="0" xfId="3" applyNumberFormat="1" applyFont="1" applyFill="1" applyAlignment="1">
      <alignment horizontal="center"/>
    </xf>
    <xf numFmtId="0" fontId="3" fillId="0" borderId="0" xfId="3" applyNumberFormat="1" applyFont="1" applyFill="1"/>
    <xf numFmtId="0" fontId="6" fillId="0" borderId="0" xfId="3" applyFont="1" applyFill="1" applyAlignment="1">
      <alignment horizontal="right" vertical="top" wrapText="1"/>
    </xf>
    <xf numFmtId="0" fontId="3" fillId="0" borderId="0" xfId="3" applyFont="1" applyFill="1" applyAlignment="1" applyProtection="1"/>
    <xf numFmtId="0" fontId="3" fillId="0" borderId="0" xfId="3" applyFont="1" applyFill="1" applyAlignment="1" applyProtection="1">
      <alignment horizontal="center"/>
    </xf>
    <xf numFmtId="0" fontId="3" fillId="0" borderId="0" xfId="3" applyNumberFormat="1" applyFont="1" applyFill="1" applyAlignment="1" applyProtection="1">
      <alignment horizontal="center"/>
    </xf>
    <xf numFmtId="0" fontId="6" fillId="0" borderId="0" xfId="3" applyNumberFormat="1" applyFont="1" applyFill="1" applyBorder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 vertical="center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9" fontId="6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Alignment="1" applyProtection="1">
      <alignment horizontal="right"/>
    </xf>
    <xf numFmtId="49" fontId="3" fillId="0" borderId="0" xfId="3" applyNumberFormat="1" applyFont="1" applyFill="1" applyBorder="1" applyAlignment="1">
      <alignment horizontal="right" vertical="top" wrapText="1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vertical="top" wrapText="1"/>
    </xf>
    <xf numFmtId="49" fontId="3" fillId="0" borderId="1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165" fontId="3" fillId="0" borderId="1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6" fillId="0" borderId="1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vertical="top" wrapText="1"/>
    </xf>
    <xf numFmtId="0" fontId="3" fillId="0" borderId="1" xfId="3" applyFont="1" applyFill="1" applyBorder="1" applyAlignment="1" applyProtection="1">
      <alignment vertical="top" wrapText="1"/>
    </xf>
    <xf numFmtId="0" fontId="6" fillId="0" borderId="1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2" xfId="3" applyFont="1" applyFill="1" applyBorder="1" applyAlignment="1">
      <alignment horizontal="right" vertical="top" wrapText="1"/>
    </xf>
    <xf numFmtId="0" fontId="6" fillId="0" borderId="2" xfId="3" applyFont="1" applyFill="1" applyBorder="1" applyAlignment="1" applyProtection="1">
      <alignment horizontal="left" vertical="top" wrapText="1"/>
    </xf>
    <xf numFmtId="49" fontId="6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/>
    </xf>
    <xf numFmtId="49" fontId="3" fillId="0" borderId="0" xfId="3" applyNumberFormat="1" applyFont="1" applyFill="1" applyBorder="1" applyAlignment="1">
      <alignment horizontal="right" vertical="top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3" applyFont="1" applyFill="1" applyBorder="1" applyAlignment="1">
      <alignment horizontal="right" vertical="top"/>
    </xf>
    <xf numFmtId="0" fontId="3" fillId="0" borderId="3" xfId="6" applyFont="1" applyFill="1" applyBorder="1" applyAlignment="1" applyProtection="1">
      <alignment vertical="top"/>
    </xf>
    <xf numFmtId="0" fontId="3" fillId="0" borderId="0" xfId="3" applyFont="1" applyFill="1" applyAlignment="1" applyProtection="1">
      <alignment horizontal="left"/>
    </xf>
    <xf numFmtId="164" fontId="3" fillId="0" borderId="0" xfId="1" applyFont="1" applyFill="1"/>
    <xf numFmtId="0" fontId="3" fillId="0" borderId="0" xfId="3" applyFont="1" applyFill="1" applyBorder="1" applyAlignment="1" applyProtection="1">
      <alignment horizontal="left" wrapText="1"/>
    </xf>
    <xf numFmtId="0" fontId="3" fillId="0" borderId="0" xfId="1" applyNumberFormat="1" applyFont="1" applyFill="1" applyBorder="1"/>
    <xf numFmtId="0" fontId="3" fillId="0" borderId="0" xfId="3" applyFont="1" applyFill="1" applyBorder="1"/>
    <xf numFmtId="0" fontId="3" fillId="0" borderId="0" xfId="3" applyNumberFormat="1" applyFont="1" applyFill="1" applyBorder="1"/>
    <xf numFmtId="0" fontId="3" fillId="0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3" fillId="0" borderId="1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/>
    </xf>
    <xf numFmtId="169" fontId="6" fillId="0" borderId="1" xfId="3" applyNumberFormat="1" applyFont="1" applyFill="1" applyBorder="1" applyAlignment="1">
      <alignment horizontal="right" vertical="top" wrapText="1"/>
    </xf>
    <xf numFmtId="0" fontId="3" fillId="0" borderId="0" xfId="3" applyFont="1" applyFill="1" applyAlignment="1" applyProtection="1">
      <alignment horizontal="right" vertical="top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6" fillId="0" borderId="0" xfId="3" applyFont="1" applyFill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-2000" xfId="5"/>
    <cellStyle name="Normal_budgetDocNIC02-03" xfId="6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53009</xdr:colOff>
      <xdr:row>62</xdr:row>
      <xdr:rowOff>152302</xdr:rowOff>
    </xdr:from>
    <xdr:to>
      <xdr:col>9</xdr:col>
      <xdr:colOff>683606</xdr:colOff>
      <xdr:row>70</xdr:row>
      <xdr:rowOff>142169</xdr:rowOff>
    </xdr:to>
    <xdr:sp macro="" textlink="">
      <xdr:nvSpPr>
        <xdr:cNvPr id="1213" name="Text Box 6" hidden="1"/>
        <xdr:cNvSpPr txBox="1">
          <a:spLocks noChangeArrowheads="1"/>
        </xdr:cNvSpPr>
      </xdr:nvSpPr>
      <xdr:spPr bwMode="auto">
        <a:xfrm>
          <a:off x="8715375" y="10934700"/>
          <a:ext cx="1343025" cy="1647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421585</xdr:colOff>
      <xdr:row>49</xdr:row>
      <xdr:rowOff>156698</xdr:rowOff>
    </xdr:from>
    <xdr:to>
      <xdr:col>6</xdr:col>
      <xdr:colOff>704022</xdr:colOff>
      <xdr:row>55</xdr:row>
      <xdr:rowOff>42299</xdr:rowOff>
    </xdr:to>
    <xdr:sp macro="" textlink="">
      <xdr:nvSpPr>
        <xdr:cNvPr id="1214" name="Text Box 9" hidden="1"/>
        <xdr:cNvSpPr txBox="1">
          <a:spLocks noChangeArrowheads="1"/>
        </xdr:cNvSpPr>
      </xdr:nvSpPr>
      <xdr:spPr bwMode="auto">
        <a:xfrm>
          <a:off x="5905500" y="8677275"/>
          <a:ext cx="1333500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421585</xdr:colOff>
      <xdr:row>62</xdr:row>
      <xdr:rowOff>152302</xdr:rowOff>
    </xdr:from>
    <xdr:to>
      <xdr:col>6</xdr:col>
      <xdr:colOff>704022</xdr:colOff>
      <xdr:row>63</xdr:row>
      <xdr:rowOff>55277</xdr:rowOff>
    </xdr:to>
    <xdr:sp macro="" textlink="">
      <xdr:nvSpPr>
        <xdr:cNvPr id="1215" name="Text Box 10" hidden="1"/>
        <xdr:cNvSpPr txBox="1">
          <a:spLocks noChangeArrowheads="1"/>
        </xdr:cNvSpPr>
      </xdr:nvSpPr>
      <xdr:spPr bwMode="auto">
        <a:xfrm>
          <a:off x="5905500" y="10934700"/>
          <a:ext cx="133350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421585</xdr:colOff>
      <xdr:row>72</xdr:row>
      <xdr:rowOff>161364</xdr:rowOff>
    </xdr:from>
    <xdr:to>
      <xdr:col>6</xdr:col>
      <xdr:colOff>704022</xdr:colOff>
      <xdr:row>77</xdr:row>
      <xdr:rowOff>83680</xdr:rowOff>
    </xdr:to>
    <xdr:sp macro="" textlink="">
      <xdr:nvSpPr>
        <xdr:cNvPr id="1216" name="Text Box 12" hidden="1"/>
        <xdr:cNvSpPr txBox="1">
          <a:spLocks noChangeArrowheads="1"/>
        </xdr:cNvSpPr>
      </xdr:nvSpPr>
      <xdr:spPr bwMode="auto">
        <a:xfrm>
          <a:off x="5905500" y="12973050"/>
          <a:ext cx="133350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81" transitionEvaluation="1" codeName="Sheet1"/>
  <dimension ref="A1:H211"/>
  <sheetViews>
    <sheetView tabSelected="1" view="pageBreakPreview" topLeftCell="A181" zoomScaleNormal="145" zoomScaleSheetLayoutView="100" workbookViewId="0">
      <selection activeCell="C190" sqref="C190"/>
    </sheetView>
  </sheetViews>
  <sheetFormatPr defaultColWidth="11" defaultRowHeight="12.75"/>
  <cols>
    <col min="1" max="1" width="6.42578125" style="23" customWidth="1"/>
    <col min="2" max="2" width="8.140625" style="24" customWidth="1"/>
    <col min="3" max="3" width="45.7109375" style="15" customWidth="1"/>
    <col min="4" max="5" width="10.7109375" style="27" customWidth="1"/>
    <col min="6" max="6" width="15.7109375" style="15" customWidth="1"/>
    <col min="7" max="8" width="15.7109375" style="27" customWidth="1"/>
    <col min="9" max="16384" width="11" style="1"/>
  </cols>
  <sheetData>
    <row r="1" spans="1:8" ht="14.45" customHeight="1">
      <c r="A1" s="113" t="s">
        <v>144</v>
      </c>
      <c r="B1" s="113"/>
      <c r="C1" s="113"/>
      <c r="D1" s="113"/>
      <c r="E1" s="113"/>
      <c r="F1" s="113"/>
      <c r="G1" s="113"/>
      <c r="H1" s="113"/>
    </row>
    <row r="2" spans="1:8" ht="14.45" customHeight="1">
      <c r="A2" s="113" t="s">
        <v>145</v>
      </c>
      <c r="B2" s="113"/>
      <c r="C2" s="113"/>
      <c r="D2" s="113"/>
      <c r="E2" s="113"/>
      <c r="F2" s="113"/>
      <c r="G2" s="113"/>
      <c r="H2" s="113"/>
    </row>
    <row r="3" spans="1:8">
      <c r="A3" s="19"/>
      <c r="B3" s="20"/>
      <c r="C3" s="21"/>
      <c r="D3" s="22"/>
      <c r="E3" s="22"/>
      <c r="F3" s="21"/>
      <c r="G3" s="22"/>
      <c r="H3" s="22"/>
    </row>
    <row r="4" spans="1:8" ht="14.45" customHeight="1">
      <c r="C4" s="105"/>
      <c r="D4" s="25" t="s">
        <v>85</v>
      </c>
      <c r="E4" s="26">
        <v>2702</v>
      </c>
      <c r="F4" s="15" t="s">
        <v>0</v>
      </c>
    </row>
    <row r="5" spans="1:8" ht="14.45" customHeight="1">
      <c r="B5" s="28"/>
      <c r="C5" s="106"/>
      <c r="D5" s="25"/>
      <c r="E5" s="26">
        <v>2711</v>
      </c>
      <c r="F5" s="15" t="s">
        <v>61</v>
      </c>
    </row>
    <row r="6" spans="1:8" ht="14.45" customHeight="1">
      <c r="B6" s="28"/>
      <c r="C6" s="106"/>
      <c r="D6" s="25" t="s">
        <v>95</v>
      </c>
      <c r="E6" s="26"/>
    </row>
    <row r="7" spans="1:8" ht="14.45" customHeight="1">
      <c r="C7" s="105"/>
      <c r="D7" s="25" t="s">
        <v>93</v>
      </c>
      <c r="E7" s="26">
        <v>4711</v>
      </c>
      <c r="F7" s="27" t="s">
        <v>67</v>
      </c>
    </row>
    <row r="8" spans="1:8">
      <c r="D8" s="25"/>
    </row>
    <row r="9" spans="1:8" ht="14.45" customHeight="1">
      <c r="A9" s="29" t="s">
        <v>132</v>
      </c>
      <c r="C9" s="30"/>
      <c r="D9" s="31"/>
      <c r="F9" s="31"/>
      <c r="G9" s="31"/>
      <c r="H9" s="31"/>
    </row>
    <row r="10" spans="1:8" ht="14.45" customHeight="1">
      <c r="D10" s="32"/>
      <c r="E10" s="33" t="s">
        <v>80</v>
      </c>
      <c r="F10" s="33" t="s">
        <v>81</v>
      </c>
      <c r="G10" s="33" t="s">
        <v>5</v>
      </c>
    </row>
    <row r="11" spans="1:8" ht="14.45" customHeight="1">
      <c r="D11" s="111" t="s">
        <v>1</v>
      </c>
      <c r="E11" s="34">
        <f>H171</f>
        <v>1209364</v>
      </c>
      <c r="F11" s="34">
        <f>H199</f>
        <v>125345</v>
      </c>
      <c r="G11" s="34">
        <v>1334709</v>
      </c>
    </row>
    <row r="12" spans="1:8" ht="14.45" customHeight="1">
      <c r="A12" s="29" t="s">
        <v>82</v>
      </c>
      <c r="F12" s="27"/>
    </row>
    <row r="13" spans="1:8" ht="12.6" customHeight="1">
      <c r="C13" s="35"/>
      <c r="D13" s="36"/>
      <c r="E13" s="36"/>
      <c r="F13" s="36"/>
      <c r="G13" s="36"/>
      <c r="H13" s="37" t="s">
        <v>103</v>
      </c>
    </row>
    <row r="14" spans="1:8" s="6" customFormat="1" ht="13.15" customHeight="1">
      <c r="A14" s="3"/>
      <c r="B14" s="4"/>
      <c r="C14" s="5"/>
      <c r="D14" s="114" t="s">
        <v>141</v>
      </c>
      <c r="E14" s="114"/>
      <c r="F14" s="112" t="s">
        <v>128</v>
      </c>
      <c r="G14" s="112" t="s">
        <v>129</v>
      </c>
      <c r="H14" s="112" t="s">
        <v>128</v>
      </c>
    </row>
    <row r="15" spans="1:8" s="6" customFormat="1">
      <c r="A15" s="7"/>
      <c r="B15" s="8"/>
      <c r="C15" s="5" t="s">
        <v>2</v>
      </c>
      <c r="D15" s="115" t="s">
        <v>142</v>
      </c>
      <c r="E15" s="115"/>
      <c r="F15" s="112" t="s">
        <v>130</v>
      </c>
      <c r="G15" s="112" t="s">
        <v>130</v>
      </c>
      <c r="H15" s="112" t="s">
        <v>131</v>
      </c>
    </row>
    <row r="16" spans="1:8" s="6" customFormat="1">
      <c r="A16" s="9"/>
      <c r="B16" s="10"/>
      <c r="C16" s="11"/>
      <c r="D16" s="12" t="s">
        <v>3</v>
      </c>
      <c r="E16" s="12" t="s">
        <v>4</v>
      </c>
      <c r="F16" s="12"/>
      <c r="G16" s="12"/>
      <c r="H16" s="13"/>
    </row>
    <row r="17" spans="1:8" ht="14.45" customHeight="1">
      <c r="A17" s="38"/>
      <c r="B17" s="39"/>
      <c r="C17" s="40" t="s">
        <v>6</v>
      </c>
      <c r="D17" s="41"/>
      <c r="E17" s="41"/>
      <c r="F17" s="41"/>
      <c r="G17" s="41"/>
      <c r="H17" s="41"/>
    </row>
    <row r="18" spans="1:8" ht="14.45" customHeight="1">
      <c r="A18" s="38" t="s">
        <v>7</v>
      </c>
      <c r="B18" s="42">
        <v>2702</v>
      </c>
      <c r="C18" s="40" t="s">
        <v>0</v>
      </c>
      <c r="F18" s="27"/>
    </row>
    <row r="19" spans="1:8" ht="14.45" customHeight="1">
      <c r="A19" s="38"/>
      <c r="B19" s="43">
        <v>1</v>
      </c>
      <c r="C19" s="44" t="s">
        <v>8</v>
      </c>
      <c r="D19" s="25"/>
      <c r="E19" s="25"/>
      <c r="F19" s="25"/>
      <c r="G19" s="25"/>
      <c r="H19" s="25"/>
    </row>
    <row r="20" spans="1:8" ht="14.45" customHeight="1">
      <c r="A20" s="38"/>
      <c r="B20" s="45">
        <v>1.103</v>
      </c>
      <c r="C20" s="40" t="s">
        <v>9</v>
      </c>
      <c r="D20" s="25"/>
      <c r="E20" s="25"/>
      <c r="F20" s="25"/>
      <c r="G20" s="25"/>
      <c r="H20" s="25"/>
    </row>
    <row r="21" spans="1:8" ht="14.45" customHeight="1">
      <c r="A21" s="38"/>
      <c r="B21" s="39">
        <v>60</v>
      </c>
      <c r="C21" s="44" t="s">
        <v>10</v>
      </c>
      <c r="D21" s="25"/>
      <c r="E21" s="46"/>
      <c r="F21" s="25"/>
      <c r="G21" s="25"/>
      <c r="H21" s="46"/>
    </row>
    <row r="22" spans="1:8" ht="14.45" customHeight="1">
      <c r="A22" s="38"/>
      <c r="B22" s="47">
        <v>45</v>
      </c>
      <c r="C22" s="44" t="s">
        <v>11</v>
      </c>
      <c r="D22" s="25"/>
      <c r="E22" s="46"/>
      <c r="F22" s="25"/>
      <c r="G22" s="25"/>
      <c r="H22" s="46"/>
    </row>
    <row r="23" spans="1:8" ht="14.45" customHeight="1">
      <c r="A23" s="38"/>
      <c r="B23" s="48" t="s">
        <v>12</v>
      </c>
      <c r="C23" s="44" t="s">
        <v>120</v>
      </c>
      <c r="D23" s="49">
        <v>22771</v>
      </c>
      <c r="E23" s="50">
        <v>0</v>
      </c>
      <c r="F23" s="51">
        <v>152022</v>
      </c>
      <c r="G23" s="51">
        <v>152022</v>
      </c>
      <c r="H23" s="51">
        <v>107666</v>
      </c>
    </row>
    <row r="24" spans="1:8" s="16" customFormat="1" ht="14.45" customHeight="1">
      <c r="A24" s="38"/>
      <c r="B24" s="48" t="s">
        <v>78</v>
      </c>
      <c r="C24" s="44" t="s">
        <v>134</v>
      </c>
      <c r="D24" s="49">
        <v>5655</v>
      </c>
      <c r="E24" s="50">
        <v>0</v>
      </c>
      <c r="F24" s="50">
        <v>0</v>
      </c>
      <c r="G24" s="50">
        <v>0</v>
      </c>
      <c r="H24" s="50">
        <v>0</v>
      </c>
    </row>
    <row r="25" spans="1:8" ht="14.45" customHeight="1">
      <c r="A25" s="38"/>
      <c r="B25" s="48" t="s">
        <v>87</v>
      </c>
      <c r="C25" s="44" t="s">
        <v>121</v>
      </c>
      <c r="D25" s="52">
        <v>0</v>
      </c>
      <c r="E25" s="50">
        <v>0</v>
      </c>
      <c r="F25" s="51">
        <v>383624</v>
      </c>
      <c r="G25" s="51">
        <v>383624</v>
      </c>
      <c r="H25" s="51">
        <v>317624</v>
      </c>
    </row>
    <row r="26" spans="1:8" s="16" customFormat="1" ht="14.45" customHeight="1">
      <c r="A26" s="38"/>
      <c r="B26" s="48" t="s">
        <v>96</v>
      </c>
      <c r="C26" s="44" t="s">
        <v>97</v>
      </c>
      <c r="D26" s="53">
        <v>10530</v>
      </c>
      <c r="E26" s="54">
        <v>0</v>
      </c>
      <c r="F26" s="54">
        <v>0</v>
      </c>
      <c r="G26" s="54">
        <v>0</v>
      </c>
      <c r="H26" s="54">
        <v>0</v>
      </c>
    </row>
    <row r="27" spans="1:8" ht="14.45" customHeight="1">
      <c r="A27" s="38" t="s">
        <v>5</v>
      </c>
      <c r="B27" s="47">
        <v>45</v>
      </c>
      <c r="C27" s="44" t="s">
        <v>11</v>
      </c>
      <c r="D27" s="53">
        <f t="shared" ref="D27:G27" si="0">SUM(D23:D26)</f>
        <v>38956</v>
      </c>
      <c r="E27" s="55">
        <f t="shared" si="0"/>
        <v>0</v>
      </c>
      <c r="F27" s="53">
        <f t="shared" si="0"/>
        <v>535646</v>
      </c>
      <c r="G27" s="53">
        <f t="shared" si="0"/>
        <v>535646</v>
      </c>
      <c r="H27" s="53">
        <v>425290</v>
      </c>
    </row>
    <row r="28" spans="1:8" ht="10.9" customHeight="1">
      <c r="A28" s="38"/>
      <c r="B28" s="47"/>
      <c r="C28" s="44"/>
      <c r="D28" s="56"/>
      <c r="E28" s="57"/>
      <c r="F28" s="56"/>
      <c r="G28" s="56"/>
      <c r="H28" s="56"/>
    </row>
    <row r="29" spans="1:8" ht="14.45" customHeight="1">
      <c r="A29" s="38"/>
      <c r="B29" s="47">
        <v>46</v>
      </c>
      <c r="C29" s="44" t="s">
        <v>14</v>
      </c>
      <c r="D29" s="58"/>
      <c r="E29" s="41"/>
      <c r="F29" s="58"/>
      <c r="G29" s="58"/>
      <c r="H29" s="41"/>
    </row>
    <row r="30" spans="1:8" ht="14.45" customHeight="1">
      <c r="A30" s="38"/>
      <c r="B30" s="48" t="s">
        <v>15</v>
      </c>
      <c r="C30" s="44" t="s">
        <v>120</v>
      </c>
      <c r="D30" s="59">
        <v>8683</v>
      </c>
      <c r="E30" s="60">
        <v>0</v>
      </c>
      <c r="F30" s="56">
        <v>80888</v>
      </c>
      <c r="G30" s="56">
        <v>80888</v>
      </c>
      <c r="H30" s="59">
        <v>57287</v>
      </c>
    </row>
    <row r="31" spans="1:8" s="16" customFormat="1">
      <c r="A31" s="38"/>
      <c r="B31" s="48" t="s">
        <v>79</v>
      </c>
      <c r="C31" s="44" t="s">
        <v>134</v>
      </c>
      <c r="D31" s="51">
        <v>2900</v>
      </c>
      <c r="E31" s="50">
        <v>0</v>
      </c>
      <c r="F31" s="52">
        <v>0</v>
      </c>
      <c r="G31" s="52">
        <v>0</v>
      </c>
      <c r="H31" s="50">
        <v>0</v>
      </c>
    </row>
    <row r="32" spans="1:8" ht="14.45" customHeight="1">
      <c r="A32" s="38" t="s">
        <v>5</v>
      </c>
      <c r="B32" s="47">
        <v>46</v>
      </c>
      <c r="C32" s="44" t="s">
        <v>14</v>
      </c>
      <c r="D32" s="61">
        <f t="shared" ref="D32:G32" si="1">SUM(D30:D31)</f>
        <v>11583</v>
      </c>
      <c r="E32" s="62">
        <f t="shared" si="1"/>
        <v>0</v>
      </c>
      <c r="F32" s="61">
        <f t="shared" si="1"/>
        <v>80888</v>
      </c>
      <c r="G32" s="61">
        <f t="shared" si="1"/>
        <v>80888</v>
      </c>
      <c r="H32" s="61">
        <v>57287</v>
      </c>
    </row>
    <row r="33" spans="1:8" ht="10.9" customHeight="1">
      <c r="A33" s="38"/>
      <c r="B33" s="48"/>
      <c r="C33" s="44"/>
      <c r="D33" s="25"/>
      <c r="E33" s="46"/>
      <c r="F33" s="25"/>
      <c r="G33" s="25"/>
      <c r="H33" s="46"/>
    </row>
    <row r="34" spans="1:8" ht="14.45" customHeight="1">
      <c r="A34" s="38"/>
      <c r="B34" s="47">
        <v>47</v>
      </c>
      <c r="C34" s="44" t="s">
        <v>16</v>
      </c>
      <c r="D34" s="58"/>
      <c r="E34" s="41"/>
      <c r="F34" s="58"/>
      <c r="G34" s="58"/>
      <c r="H34" s="41"/>
    </row>
    <row r="35" spans="1:8" ht="14.45" customHeight="1">
      <c r="A35" s="38"/>
      <c r="B35" s="48" t="s">
        <v>17</v>
      </c>
      <c r="C35" s="44" t="s">
        <v>120</v>
      </c>
      <c r="D35" s="59">
        <v>7538</v>
      </c>
      <c r="E35" s="60">
        <v>0</v>
      </c>
      <c r="F35" s="56">
        <v>113806</v>
      </c>
      <c r="G35" s="63">
        <v>113806</v>
      </c>
      <c r="H35" s="59">
        <v>80600</v>
      </c>
    </row>
    <row r="36" spans="1:8" s="16" customFormat="1">
      <c r="A36" s="38"/>
      <c r="B36" s="48" t="s">
        <v>83</v>
      </c>
      <c r="C36" s="44" t="s">
        <v>134</v>
      </c>
      <c r="D36" s="59">
        <v>4275</v>
      </c>
      <c r="E36" s="60">
        <v>0</v>
      </c>
      <c r="F36" s="57">
        <v>0</v>
      </c>
      <c r="G36" s="57">
        <v>0</v>
      </c>
      <c r="H36" s="60">
        <v>0</v>
      </c>
    </row>
    <row r="37" spans="1:8" ht="14.45" customHeight="1">
      <c r="A37" s="38"/>
      <c r="B37" s="48" t="s">
        <v>89</v>
      </c>
      <c r="C37" s="44" t="s">
        <v>121</v>
      </c>
      <c r="D37" s="60">
        <v>0</v>
      </c>
      <c r="E37" s="60">
        <v>0</v>
      </c>
      <c r="F37" s="56">
        <v>7266</v>
      </c>
      <c r="G37" s="56">
        <v>7266</v>
      </c>
      <c r="H37" s="59">
        <v>7266</v>
      </c>
    </row>
    <row r="38" spans="1:8" ht="14.45" customHeight="1">
      <c r="A38" s="38"/>
      <c r="B38" s="64" t="s">
        <v>109</v>
      </c>
      <c r="C38" s="65" t="s">
        <v>97</v>
      </c>
      <c r="D38" s="59">
        <v>998</v>
      </c>
      <c r="E38" s="60">
        <v>0</v>
      </c>
      <c r="F38" s="57">
        <v>0</v>
      </c>
      <c r="G38" s="57">
        <v>0</v>
      </c>
      <c r="H38" s="60">
        <v>0</v>
      </c>
    </row>
    <row r="39" spans="1:8" ht="14.45" customHeight="1">
      <c r="A39" s="66" t="s">
        <v>5</v>
      </c>
      <c r="B39" s="67">
        <v>47</v>
      </c>
      <c r="C39" s="68" t="s">
        <v>16</v>
      </c>
      <c r="D39" s="61">
        <f t="shared" ref="D39:G39" si="2">SUM(D35:D38)</f>
        <v>12811</v>
      </c>
      <c r="E39" s="62">
        <f t="shared" si="2"/>
        <v>0</v>
      </c>
      <c r="F39" s="61">
        <f t="shared" si="2"/>
        <v>121072</v>
      </c>
      <c r="G39" s="61">
        <f t="shared" si="2"/>
        <v>121072</v>
      </c>
      <c r="H39" s="61">
        <v>87866</v>
      </c>
    </row>
    <row r="40" spans="1:8" ht="5.45" customHeight="1">
      <c r="A40" s="38"/>
      <c r="B40" s="48"/>
      <c r="C40" s="44"/>
      <c r="D40" s="25"/>
      <c r="E40" s="46"/>
      <c r="F40" s="25"/>
      <c r="G40" s="25"/>
      <c r="H40" s="46"/>
    </row>
    <row r="41" spans="1:8" ht="14.45" customHeight="1">
      <c r="A41" s="38"/>
      <c r="B41" s="47">
        <v>48</v>
      </c>
      <c r="C41" s="44" t="s">
        <v>18</v>
      </c>
      <c r="D41" s="25"/>
      <c r="E41" s="46"/>
      <c r="F41" s="25"/>
      <c r="G41" s="25"/>
      <c r="H41" s="46"/>
    </row>
    <row r="42" spans="1:8" ht="14.45" customHeight="1">
      <c r="A42" s="38"/>
      <c r="B42" s="48" t="s">
        <v>19</v>
      </c>
      <c r="C42" s="44" t="s">
        <v>120</v>
      </c>
      <c r="D42" s="49">
        <v>4608</v>
      </c>
      <c r="E42" s="50">
        <v>0</v>
      </c>
      <c r="F42" s="49">
        <v>122200</v>
      </c>
      <c r="G42" s="69">
        <v>122200</v>
      </c>
      <c r="H42" s="51">
        <v>86545</v>
      </c>
    </row>
    <row r="43" spans="1:8" ht="14.45" customHeight="1">
      <c r="A43" s="38"/>
      <c r="B43" s="48" t="s">
        <v>133</v>
      </c>
      <c r="C43" s="44" t="s">
        <v>134</v>
      </c>
      <c r="D43" s="49">
        <v>4270</v>
      </c>
      <c r="E43" s="50">
        <v>0</v>
      </c>
      <c r="F43" s="52">
        <v>0</v>
      </c>
      <c r="G43" s="52">
        <v>0</v>
      </c>
      <c r="H43" s="50">
        <v>0</v>
      </c>
    </row>
    <row r="44" spans="1:8" ht="14.45" customHeight="1">
      <c r="A44" s="38"/>
      <c r="B44" s="48" t="s">
        <v>88</v>
      </c>
      <c r="C44" s="44" t="s">
        <v>121</v>
      </c>
      <c r="D44" s="57">
        <v>0</v>
      </c>
      <c r="E44" s="60">
        <v>0</v>
      </c>
      <c r="F44" s="56">
        <v>189394</v>
      </c>
      <c r="G44" s="56">
        <v>189394</v>
      </c>
      <c r="H44" s="59">
        <v>189394</v>
      </c>
    </row>
    <row r="45" spans="1:8" s="16" customFormat="1" ht="14.45" customHeight="1">
      <c r="A45" s="38"/>
      <c r="B45" s="48" t="s">
        <v>98</v>
      </c>
      <c r="C45" s="44" t="s">
        <v>97</v>
      </c>
      <c r="D45" s="56">
        <v>38472</v>
      </c>
      <c r="E45" s="60">
        <v>0</v>
      </c>
      <c r="F45" s="57">
        <v>0</v>
      </c>
      <c r="G45" s="57">
        <v>0</v>
      </c>
      <c r="H45" s="60">
        <v>0</v>
      </c>
    </row>
    <row r="46" spans="1:8" ht="14.45" customHeight="1">
      <c r="A46" s="38" t="s">
        <v>5</v>
      </c>
      <c r="B46" s="47">
        <v>48</v>
      </c>
      <c r="C46" s="44" t="s">
        <v>18</v>
      </c>
      <c r="D46" s="61">
        <f t="shared" ref="D46:G46" si="3">SUM(D42:D45)</f>
        <v>47350</v>
      </c>
      <c r="E46" s="62">
        <f t="shared" si="3"/>
        <v>0</v>
      </c>
      <c r="F46" s="61">
        <f t="shared" si="3"/>
        <v>311594</v>
      </c>
      <c r="G46" s="61">
        <f t="shared" si="3"/>
        <v>311594</v>
      </c>
      <c r="H46" s="61">
        <v>275939</v>
      </c>
    </row>
    <row r="47" spans="1:8" ht="14.45" customHeight="1">
      <c r="A47" s="38" t="s">
        <v>5</v>
      </c>
      <c r="B47" s="39">
        <v>60</v>
      </c>
      <c r="C47" s="44" t="s">
        <v>10</v>
      </c>
      <c r="D47" s="61">
        <f t="shared" ref="D47:G47" si="4">D46+D39+D32+D27</f>
        <v>110700</v>
      </c>
      <c r="E47" s="62">
        <f t="shared" si="4"/>
        <v>0</v>
      </c>
      <c r="F47" s="61">
        <f t="shared" si="4"/>
        <v>1049200</v>
      </c>
      <c r="G47" s="61">
        <f t="shared" si="4"/>
        <v>1049200</v>
      </c>
      <c r="H47" s="61">
        <v>846382</v>
      </c>
    </row>
    <row r="48" spans="1:8" ht="11.45" customHeight="1">
      <c r="A48" s="38"/>
      <c r="B48" s="39"/>
      <c r="C48" s="44"/>
      <c r="D48" s="58"/>
      <c r="E48" s="58"/>
      <c r="F48" s="58"/>
      <c r="G48" s="58"/>
      <c r="H48" s="58"/>
    </row>
    <row r="49" spans="1:8" ht="14.45" customHeight="1">
      <c r="A49" s="38"/>
      <c r="B49" s="39">
        <v>61</v>
      </c>
      <c r="C49" s="44" t="s">
        <v>20</v>
      </c>
      <c r="D49" s="25"/>
      <c r="E49" s="46"/>
      <c r="F49" s="46"/>
      <c r="G49" s="46"/>
      <c r="H49" s="46"/>
    </row>
    <row r="50" spans="1:8" ht="14.45" customHeight="1">
      <c r="A50" s="38"/>
      <c r="B50" s="47">
        <v>45</v>
      </c>
      <c r="C50" s="44" t="s">
        <v>11</v>
      </c>
      <c r="D50" s="58"/>
      <c r="E50" s="41"/>
      <c r="F50" s="41"/>
      <c r="G50" s="41"/>
      <c r="H50" s="41"/>
    </row>
    <row r="51" spans="1:8" ht="14.45" customHeight="1">
      <c r="A51" s="38"/>
      <c r="B51" s="48" t="s">
        <v>21</v>
      </c>
      <c r="C51" s="44" t="s">
        <v>22</v>
      </c>
      <c r="D51" s="55">
        <v>0</v>
      </c>
      <c r="E51" s="70">
        <v>2998</v>
      </c>
      <c r="F51" s="53">
        <v>3000</v>
      </c>
      <c r="G51" s="53">
        <v>3000</v>
      </c>
      <c r="H51" s="71">
        <v>3000</v>
      </c>
    </row>
    <row r="52" spans="1:8" ht="14.45" customHeight="1">
      <c r="A52" s="38" t="s">
        <v>5</v>
      </c>
      <c r="B52" s="47">
        <v>45</v>
      </c>
      <c r="C52" s="44" t="s">
        <v>11</v>
      </c>
      <c r="D52" s="55">
        <f>D51</f>
        <v>0</v>
      </c>
      <c r="E52" s="53">
        <f t="shared" ref="E52:G52" si="5">E51</f>
        <v>2998</v>
      </c>
      <c r="F52" s="53">
        <f t="shared" si="5"/>
        <v>3000</v>
      </c>
      <c r="G52" s="53">
        <f t="shared" si="5"/>
        <v>3000</v>
      </c>
      <c r="H52" s="53">
        <v>3000</v>
      </c>
    </row>
    <row r="53" spans="1:8" ht="10.15" customHeight="1">
      <c r="A53" s="38"/>
      <c r="B53" s="48"/>
      <c r="C53" s="44"/>
      <c r="D53" s="25"/>
      <c r="E53" s="25"/>
      <c r="F53" s="25"/>
      <c r="G53" s="25"/>
      <c r="H53" s="46"/>
    </row>
    <row r="54" spans="1:8" ht="14.45" customHeight="1">
      <c r="A54" s="38"/>
      <c r="B54" s="47">
        <v>46</v>
      </c>
      <c r="C54" s="44" t="s">
        <v>14</v>
      </c>
      <c r="D54" s="58"/>
      <c r="E54" s="58"/>
      <c r="F54" s="58"/>
      <c r="G54" s="58"/>
      <c r="H54" s="41"/>
    </row>
    <row r="55" spans="1:8" ht="14.45" customHeight="1">
      <c r="A55" s="38"/>
      <c r="B55" s="48" t="s">
        <v>23</v>
      </c>
      <c r="C55" s="44" t="s">
        <v>22</v>
      </c>
      <c r="D55" s="55">
        <v>0</v>
      </c>
      <c r="E55" s="72">
        <v>1183</v>
      </c>
      <c r="F55" s="53">
        <v>1190</v>
      </c>
      <c r="G55" s="53">
        <v>1190</v>
      </c>
      <c r="H55" s="71">
        <v>1190</v>
      </c>
    </row>
    <row r="56" spans="1:8" ht="14.45" customHeight="1">
      <c r="A56" s="38" t="s">
        <v>5</v>
      </c>
      <c r="B56" s="47">
        <v>46</v>
      </c>
      <c r="C56" s="44" t="s">
        <v>14</v>
      </c>
      <c r="D56" s="55">
        <f>D55</f>
        <v>0</v>
      </c>
      <c r="E56" s="53">
        <f t="shared" ref="E56:G56" si="6">E55</f>
        <v>1183</v>
      </c>
      <c r="F56" s="53">
        <f t="shared" si="6"/>
        <v>1190</v>
      </c>
      <c r="G56" s="53">
        <f t="shared" si="6"/>
        <v>1190</v>
      </c>
      <c r="H56" s="53">
        <v>1190</v>
      </c>
    </row>
    <row r="57" spans="1:8" ht="10.15" customHeight="1">
      <c r="A57" s="38"/>
      <c r="B57" s="48"/>
      <c r="C57" s="44"/>
      <c r="D57" s="25"/>
      <c r="E57" s="25"/>
      <c r="F57" s="25"/>
      <c r="G57" s="25"/>
      <c r="H57" s="46"/>
    </row>
    <row r="58" spans="1:8" ht="14.45" customHeight="1">
      <c r="A58" s="38"/>
      <c r="B58" s="47">
        <v>47</v>
      </c>
      <c r="C58" s="44" t="s">
        <v>16</v>
      </c>
      <c r="D58" s="25"/>
      <c r="E58" s="25"/>
      <c r="F58" s="25"/>
      <c r="G58" s="25"/>
      <c r="H58" s="46"/>
    </row>
    <row r="59" spans="1:8" ht="14.45" customHeight="1">
      <c r="A59" s="38"/>
      <c r="B59" s="48" t="s">
        <v>24</v>
      </c>
      <c r="C59" s="44" t="s">
        <v>22</v>
      </c>
      <c r="D59" s="55">
        <v>0</v>
      </c>
      <c r="E59" s="72">
        <v>1087</v>
      </c>
      <c r="F59" s="53">
        <v>1090</v>
      </c>
      <c r="G59" s="53">
        <v>1090</v>
      </c>
      <c r="H59" s="71">
        <v>1090</v>
      </c>
    </row>
    <row r="60" spans="1:8" ht="14.45" customHeight="1">
      <c r="A60" s="38" t="s">
        <v>5</v>
      </c>
      <c r="B60" s="47">
        <v>47</v>
      </c>
      <c r="C60" s="44" t="s">
        <v>16</v>
      </c>
      <c r="D60" s="55">
        <f>D59</f>
        <v>0</v>
      </c>
      <c r="E60" s="53">
        <f t="shared" ref="E60:G60" si="7">E59</f>
        <v>1087</v>
      </c>
      <c r="F60" s="53">
        <f t="shared" si="7"/>
        <v>1090</v>
      </c>
      <c r="G60" s="53">
        <f t="shared" si="7"/>
        <v>1090</v>
      </c>
      <c r="H60" s="53">
        <v>1090</v>
      </c>
    </row>
    <row r="61" spans="1:8" ht="10.15" customHeight="1">
      <c r="A61" s="38"/>
      <c r="B61" s="47"/>
      <c r="C61" s="44"/>
      <c r="D61" s="58"/>
      <c r="E61" s="58"/>
      <c r="F61" s="58"/>
      <c r="G61" s="58"/>
      <c r="H61" s="41"/>
    </row>
    <row r="62" spans="1:8" ht="14.45" customHeight="1">
      <c r="A62" s="38"/>
      <c r="B62" s="47">
        <v>48</v>
      </c>
      <c r="C62" s="44" t="s">
        <v>18</v>
      </c>
      <c r="D62" s="25"/>
      <c r="E62" s="25"/>
      <c r="F62" s="25"/>
      <c r="G62" s="25"/>
      <c r="H62" s="46"/>
    </row>
    <row r="63" spans="1:8" ht="14.45" customHeight="1">
      <c r="A63" s="38"/>
      <c r="B63" s="48" t="s">
        <v>25</v>
      </c>
      <c r="C63" s="44" t="s">
        <v>22</v>
      </c>
      <c r="D63" s="55">
        <v>0</v>
      </c>
      <c r="E63" s="72">
        <v>1090</v>
      </c>
      <c r="F63" s="53">
        <v>1090</v>
      </c>
      <c r="G63" s="53">
        <v>1090</v>
      </c>
      <c r="H63" s="71">
        <v>1090</v>
      </c>
    </row>
    <row r="64" spans="1:8" ht="14.45" customHeight="1">
      <c r="A64" s="38" t="s">
        <v>5</v>
      </c>
      <c r="B64" s="47">
        <v>48</v>
      </c>
      <c r="C64" s="44" t="s">
        <v>18</v>
      </c>
      <c r="D64" s="52">
        <f>D63</f>
        <v>0</v>
      </c>
      <c r="E64" s="49">
        <f t="shared" ref="E64:G64" si="8">E63</f>
        <v>1090</v>
      </c>
      <c r="F64" s="49">
        <f t="shared" si="8"/>
        <v>1090</v>
      </c>
      <c r="G64" s="49">
        <f t="shared" si="8"/>
        <v>1090</v>
      </c>
      <c r="H64" s="49">
        <v>1090</v>
      </c>
    </row>
    <row r="65" spans="1:8" ht="14.45" customHeight="1">
      <c r="A65" s="38" t="s">
        <v>5</v>
      </c>
      <c r="B65" s="39">
        <v>61</v>
      </c>
      <c r="C65" s="44" t="s">
        <v>20</v>
      </c>
      <c r="D65" s="62">
        <f>D64+D60+D56+D52</f>
        <v>0</v>
      </c>
      <c r="E65" s="61">
        <f t="shared" ref="E65:G65" si="9">E64+E60+E56+E52</f>
        <v>6358</v>
      </c>
      <c r="F65" s="61">
        <f t="shared" si="9"/>
        <v>6370</v>
      </c>
      <c r="G65" s="61">
        <f t="shared" si="9"/>
        <v>6370</v>
      </c>
      <c r="H65" s="61">
        <v>6370</v>
      </c>
    </row>
    <row r="66" spans="1:8" ht="10.15" customHeight="1">
      <c r="A66" s="38"/>
      <c r="B66" s="39"/>
      <c r="C66" s="44"/>
      <c r="D66" s="73"/>
      <c r="E66" s="74"/>
      <c r="F66" s="75"/>
      <c r="G66" s="75"/>
      <c r="H66" s="74"/>
    </row>
    <row r="67" spans="1:8" ht="28.9" customHeight="1">
      <c r="A67" s="38"/>
      <c r="B67" s="39">
        <v>62</v>
      </c>
      <c r="C67" s="44" t="s">
        <v>140</v>
      </c>
      <c r="D67" s="56"/>
      <c r="E67" s="63"/>
      <c r="F67" s="57"/>
      <c r="G67" s="57"/>
      <c r="H67" s="63"/>
    </row>
    <row r="68" spans="1:8" ht="14.45" customHeight="1">
      <c r="A68" s="38"/>
      <c r="B68" s="39">
        <v>44</v>
      </c>
      <c r="C68" s="44" t="s">
        <v>13</v>
      </c>
      <c r="D68" s="56"/>
      <c r="E68" s="63"/>
      <c r="F68" s="57"/>
      <c r="G68" s="57"/>
      <c r="H68" s="63"/>
    </row>
    <row r="69" spans="1:8" s="18" customFormat="1" ht="14.45" customHeight="1">
      <c r="A69" s="38"/>
      <c r="B69" s="39" t="s">
        <v>123</v>
      </c>
      <c r="C69" s="44" t="s">
        <v>124</v>
      </c>
      <c r="D69" s="55">
        <v>0</v>
      </c>
      <c r="E69" s="55">
        <v>0</v>
      </c>
      <c r="F69" s="53">
        <v>20000</v>
      </c>
      <c r="G69" s="53">
        <v>20000</v>
      </c>
      <c r="H69" s="71">
        <v>10000</v>
      </c>
    </row>
    <row r="70" spans="1:8" ht="14.45" customHeight="1">
      <c r="A70" s="38" t="s">
        <v>5</v>
      </c>
      <c r="B70" s="39">
        <v>44</v>
      </c>
      <c r="C70" s="44" t="s">
        <v>13</v>
      </c>
      <c r="D70" s="62">
        <f t="shared" ref="D70:G70" si="10">D69</f>
        <v>0</v>
      </c>
      <c r="E70" s="62">
        <f t="shared" si="10"/>
        <v>0</v>
      </c>
      <c r="F70" s="61">
        <f t="shared" si="10"/>
        <v>20000</v>
      </c>
      <c r="G70" s="61">
        <f t="shared" si="10"/>
        <v>20000</v>
      </c>
      <c r="H70" s="61">
        <v>10000</v>
      </c>
    </row>
    <row r="71" spans="1:8" ht="14.45" customHeight="1">
      <c r="A71" s="38"/>
      <c r="B71" s="39"/>
      <c r="C71" s="44"/>
      <c r="D71" s="56"/>
      <c r="E71" s="63"/>
      <c r="F71" s="57"/>
      <c r="G71" s="57"/>
      <c r="H71" s="63"/>
    </row>
    <row r="72" spans="1:8" ht="14.45" customHeight="1">
      <c r="A72" s="38"/>
      <c r="B72" s="47">
        <v>45</v>
      </c>
      <c r="C72" s="44" t="s">
        <v>11</v>
      </c>
      <c r="D72" s="56"/>
      <c r="E72" s="63"/>
      <c r="F72" s="57"/>
      <c r="G72" s="57"/>
      <c r="H72" s="63"/>
    </row>
    <row r="73" spans="1:8" ht="14.45" customHeight="1">
      <c r="A73" s="38"/>
      <c r="B73" s="48" t="s">
        <v>110</v>
      </c>
      <c r="C73" s="44" t="s">
        <v>111</v>
      </c>
      <c r="D73" s="57">
        <v>0</v>
      </c>
      <c r="E73" s="57">
        <v>0</v>
      </c>
      <c r="F73" s="56">
        <v>54000</v>
      </c>
      <c r="G73" s="56">
        <v>54000</v>
      </c>
      <c r="H73" s="63">
        <v>1</v>
      </c>
    </row>
    <row r="74" spans="1:8" ht="14.45" customHeight="1">
      <c r="A74" s="38"/>
      <c r="B74" s="48" t="s">
        <v>112</v>
      </c>
      <c r="C74" s="44" t="s">
        <v>113</v>
      </c>
      <c r="D74" s="57">
        <v>0</v>
      </c>
      <c r="E74" s="57">
        <v>0</v>
      </c>
      <c r="F74" s="56">
        <v>44800</v>
      </c>
      <c r="G74" s="56">
        <v>44800</v>
      </c>
      <c r="H74" s="63">
        <v>1</v>
      </c>
    </row>
    <row r="75" spans="1:8" ht="15" customHeight="1">
      <c r="A75" s="66" t="s">
        <v>5</v>
      </c>
      <c r="B75" s="67">
        <v>45</v>
      </c>
      <c r="C75" s="68" t="s">
        <v>11</v>
      </c>
      <c r="D75" s="62">
        <f t="shared" ref="D75:G75" si="11">D74+D73</f>
        <v>0</v>
      </c>
      <c r="E75" s="62">
        <f t="shared" si="11"/>
        <v>0</v>
      </c>
      <c r="F75" s="61">
        <f t="shared" si="11"/>
        <v>98800</v>
      </c>
      <c r="G75" s="61">
        <f t="shared" si="11"/>
        <v>98800</v>
      </c>
      <c r="H75" s="61">
        <v>2</v>
      </c>
    </row>
    <row r="76" spans="1:8" ht="15" customHeight="1">
      <c r="A76" s="38"/>
      <c r="B76" s="48"/>
      <c r="C76" s="44"/>
      <c r="D76" s="56"/>
      <c r="E76" s="63"/>
      <c r="F76" s="57"/>
      <c r="G76" s="57"/>
      <c r="H76" s="63"/>
    </row>
    <row r="77" spans="1:8" ht="15" customHeight="1">
      <c r="A77" s="38"/>
      <c r="B77" s="47">
        <v>46</v>
      </c>
      <c r="C77" s="44" t="s">
        <v>14</v>
      </c>
      <c r="D77" s="56"/>
      <c r="E77" s="63"/>
      <c r="F77" s="57"/>
      <c r="G77" s="57"/>
      <c r="H77" s="63"/>
    </row>
    <row r="78" spans="1:8" ht="15" customHeight="1">
      <c r="A78" s="38"/>
      <c r="B78" s="48" t="s">
        <v>114</v>
      </c>
      <c r="C78" s="44" t="s">
        <v>111</v>
      </c>
      <c r="D78" s="57">
        <v>0</v>
      </c>
      <c r="E78" s="57">
        <v>0</v>
      </c>
      <c r="F78" s="56">
        <v>42200</v>
      </c>
      <c r="G78" s="56">
        <v>42200</v>
      </c>
      <c r="H78" s="63">
        <v>1</v>
      </c>
    </row>
    <row r="79" spans="1:8" ht="15" customHeight="1">
      <c r="A79" s="38"/>
      <c r="B79" s="48" t="s">
        <v>115</v>
      </c>
      <c r="C79" s="44" t="s">
        <v>113</v>
      </c>
      <c r="D79" s="57">
        <v>0</v>
      </c>
      <c r="E79" s="57">
        <v>0</v>
      </c>
      <c r="F79" s="56">
        <v>36700</v>
      </c>
      <c r="G79" s="56">
        <v>36700</v>
      </c>
      <c r="H79" s="63">
        <v>1</v>
      </c>
    </row>
    <row r="80" spans="1:8" ht="15" customHeight="1">
      <c r="A80" s="38" t="s">
        <v>5</v>
      </c>
      <c r="B80" s="47">
        <v>46</v>
      </c>
      <c r="C80" s="44" t="s">
        <v>14</v>
      </c>
      <c r="D80" s="62">
        <f t="shared" ref="D80:G80" si="12">D79+D78</f>
        <v>0</v>
      </c>
      <c r="E80" s="62">
        <f t="shared" si="12"/>
        <v>0</v>
      </c>
      <c r="F80" s="61">
        <f t="shared" si="12"/>
        <v>78900</v>
      </c>
      <c r="G80" s="61">
        <f t="shared" si="12"/>
        <v>78900</v>
      </c>
      <c r="H80" s="61">
        <v>2</v>
      </c>
    </row>
    <row r="81" spans="1:8">
      <c r="A81" s="38"/>
      <c r="B81" s="48"/>
      <c r="C81" s="44"/>
      <c r="D81" s="56"/>
      <c r="E81" s="63"/>
      <c r="F81" s="57"/>
      <c r="G81" s="57"/>
      <c r="H81" s="63"/>
    </row>
    <row r="82" spans="1:8" ht="15" customHeight="1">
      <c r="A82" s="38"/>
      <c r="B82" s="47">
        <v>47</v>
      </c>
      <c r="C82" s="44" t="s">
        <v>16</v>
      </c>
      <c r="D82" s="56"/>
      <c r="E82" s="63"/>
      <c r="F82" s="57"/>
      <c r="G82" s="57"/>
      <c r="H82" s="63"/>
    </row>
    <row r="83" spans="1:8" ht="15" customHeight="1">
      <c r="A83" s="38"/>
      <c r="B83" s="48" t="s">
        <v>116</v>
      </c>
      <c r="C83" s="44" t="s">
        <v>111</v>
      </c>
      <c r="D83" s="57">
        <v>0</v>
      </c>
      <c r="E83" s="57">
        <v>0</v>
      </c>
      <c r="F83" s="56">
        <v>9400</v>
      </c>
      <c r="G83" s="56">
        <v>9400</v>
      </c>
      <c r="H83" s="63">
        <v>1</v>
      </c>
    </row>
    <row r="84" spans="1:8" ht="15" customHeight="1">
      <c r="A84" s="38"/>
      <c r="B84" s="48" t="s">
        <v>117</v>
      </c>
      <c r="C84" s="44" t="s">
        <v>113</v>
      </c>
      <c r="D84" s="57">
        <v>0</v>
      </c>
      <c r="E84" s="57">
        <v>0</v>
      </c>
      <c r="F84" s="56">
        <v>22700</v>
      </c>
      <c r="G84" s="56">
        <v>22700</v>
      </c>
      <c r="H84" s="63">
        <v>1</v>
      </c>
    </row>
    <row r="85" spans="1:8" ht="15" customHeight="1">
      <c r="A85" s="38" t="s">
        <v>5</v>
      </c>
      <c r="B85" s="47">
        <v>47</v>
      </c>
      <c r="C85" s="44" t="s">
        <v>16</v>
      </c>
      <c r="D85" s="62">
        <f t="shared" ref="D85:G85" si="13">D84+D83</f>
        <v>0</v>
      </c>
      <c r="E85" s="62">
        <f t="shared" si="13"/>
        <v>0</v>
      </c>
      <c r="F85" s="61">
        <f t="shared" si="13"/>
        <v>32100</v>
      </c>
      <c r="G85" s="61">
        <f t="shared" si="13"/>
        <v>32100</v>
      </c>
      <c r="H85" s="61">
        <v>2</v>
      </c>
    </row>
    <row r="86" spans="1:8">
      <c r="A86" s="38"/>
      <c r="B86" s="47"/>
      <c r="C86" s="44"/>
      <c r="D86" s="56"/>
      <c r="E86" s="63"/>
      <c r="F86" s="57"/>
      <c r="G86" s="57"/>
      <c r="H86" s="63"/>
    </row>
    <row r="87" spans="1:8" ht="15.6" customHeight="1">
      <c r="A87" s="38"/>
      <c r="B87" s="47">
        <v>48</v>
      </c>
      <c r="C87" s="44" t="s">
        <v>18</v>
      </c>
      <c r="D87" s="56"/>
      <c r="E87" s="63"/>
      <c r="F87" s="57"/>
      <c r="G87" s="57"/>
      <c r="H87" s="63"/>
    </row>
    <row r="88" spans="1:8" ht="15.6" customHeight="1">
      <c r="A88" s="38"/>
      <c r="B88" s="48" t="s">
        <v>118</v>
      </c>
      <c r="C88" s="44" t="s">
        <v>111</v>
      </c>
      <c r="D88" s="57">
        <v>0</v>
      </c>
      <c r="E88" s="57">
        <v>0</v>
      </c>
      <c r="F88" s="56">
        <v>74400</v>
      </c>
      <c r="G88" s="56">
        <v>74400</v>
      </c>
      <c r="H88" s="63">
        <v>1</v>
      </c>
    </row>
    <row r="89" spans="1:8" ht="15.6" customHeight="1">
      <c r="A89" s="38"/>
      <c r="B89" s="48" t="s">
        <v>119</v>
      </c>
      <c r="C89" s="44" t="s">
        <v>113</v>
      </c>
      <c r="D89" s="57">
        <v>0</v>
      </c>
      <c r="E89" s="57">
        <v>0</v>
      </c>
      <c r="F89" s="56">
        <v>75800</v>
      </c>
      <c r="G89" s="56">
        <v>75800</v>
      </c>
      <c r="H89" s="63">
        <v>1</v>
      </c>
    </row>
    <row r="90" spans="1:8" ht="15.6" customHeight="1">
      <c r="A90" s="38" t="s">
        <v>5</v>
      </c>
      <c r="B90" s="47">
        <v>48</v>
      </c>
      <c r="C90" s="44" t="s">
        <v>18</v>
      </c>
      <c r="D90" s="62">
        <f t="shared" ref="D90:G90" si="14">D89+D88</f>
        <v>0</v>
      </c>
      <c r="E90" s="62">
        <f t="shared" si="14"/>
        <v>0</v>
      </c>
      <c r="F90" s="61">
        <f t="shared" si="14"/>
        <v>150200</v>
      </c>
      <c r="G90" s="61">
        <f t="shared" si="14"/>
        <v>150200</v>
      </c>
      <c r="H90" s="61">
        <v>2</v>
      </c>
    </row>
    <row r="91" spans="1:8" ht="25.5">
      <c r="A91" s="38" t="s">
        <v>5</v>
      </c>
      <c r="B91" s="39">
        <v>62</v>
      </c>
      <c r="C91" s="44" t="s">
        <v>140</v>
      </c>
      <c r="D91" s="57">
        <f t="shared" ref="D91:G91" si="15">D90+D85+D80+D75+D70</f>
        <v>0</v>
      </c>
      <c r="E91" s="57">
        <f t="shared" si="15"/>
        <v>0</v>
      </c>
      <c r="F91" s="56">
        <f t="shared" si="15"/>
        <v>380000</v>
      </c>
      <c r="G91" s="56">
        <f t="shared" si="15"/>
        <v>380000</v>
      </c>
      <c r="H91" s="56">
        <v>10008</v>
      </c>
    </row>
    <row r="92" spans="1:8" ht="15.6" customHeight="1">
      <c r="A92" s="38" t="s">
        <v>5</v>
      </c>
      <c r="B92" s="45">
        <v>1.103</v>
      </c>
      <c r="C92" s="40" t="s">
        <v>9</v>
      </c>
      <c r="D92" s="76">
        <f t="shared" ref="D92:G92" si="16">D65+D47+D91</f>
        <v>110700</v>
      </c>
      <c r="E92" s="76">
        <f t="shared" si="16"/>
        <v>6358</v>
      </c>
      <c r="F92" s="76">
        <f t="shared" si="16"/>
        <v>1435570</v>
      </c>
      <c r="G92" s="76">
        <f t="shared" si="16"/>
        <v>1435570</v>
      </c>
      <c r="H92" s="76">
        <v>862760</v>
      </c>
    </row>
    <row r="93" spans="1:8" ht="15.6" customHeight="1">
      <c r="A93" s="38" t="s">
        <v>5</v>
      </c>
      <c r="B93" s="43">
        <v>1</v>
      </c>
      <c r="C93" s="44" t="s">
        <v>8</v>
      </c>
      <c r="D93" s="78">
        <f t="shared" ref="D93:G93" si="17">D92</f>
        <v>110700</v>
      </c>
      <c r="E93" s="78">
        <f t="shared" si="17"/>
        <v>6358</v>
      </c>
      <c r="F93" s="76">
        <f t="shared" si="17"/>
        <v>1435570</v>
      </c>
      <c r="G93" s="78">
        <f t="shared" si="17"/>
        <v>1435570</v>
      </c>
      <c r="H93" s="78">
        <v>862760</v>
      </c>
    </row>
    <row r="94" spans="1:8">
      <c r="A94" s="38"/>
      <c r="B94" s="43"/>
      <c r="C94" s="44"/>
      <c r="D94" s="41"/>
      <c r="E94" s="41"/>
      <c r="F94" s="41"/>
      <c r="G94" s="41"/>
      <c r="H94" s="41"/>
    </row>
    <row r="95" spans="1:8" ht="15.6" customHeight="1">
      <c r="A95" s="38"/>
      <c r="B95" s="39">
        <v>80</v>
      </c>
      <c r="C95" s="44" t="s">
        <v>26</v>
      </c>
      <c r="D95" s="25"/>
      <c r="E95" s="25"/>
      <c r="F95" s="25"/>
      <c r="G95" s="25"/>
      <c r="H95" s="25"/>
    </row>
    <row r="96" spans="1:8" ht="15.6" customHeight="1">
      <c r="A96" s="38"/>
      <c r="B96" s="79">
        <v>80.001000000000005</v>
      </c>
      <c r="C96" s="40" t="s">
        <v>94</v>
      </c>
      <c r="D96" s="25"/>
      <c r="E96" s="25"/>
      <c r="F96" s="25"/>
      <c r="G96" s="25"/>
      <c r="H96" s="25"/>
    </row>
    <row r="97" spans="1:8" ht="15.6" customHeight="1">
      <c r="A97" s="38"/>
      <c r="B97" s="43">
        <v>20</v>
      </c>
      <c r="C97" s="44" t="s">
        <v>27</v>
      </c>
      <c r="D97" s="58"/>
      <c r="E97" s="58"/>
      <c r="F97" s="58"/>
      <c r="G97" s="58"/>
      <c r="H97" s="58"/>
    </row>
    <row r="98" spans="1:8" ht="15.6" customHeight="1">
      <c r="A98" s="38"/>
      <c r="B98" s="43">
        <v>44</v>
      </c>
      <c r="C98" s="44" t="s">
        <v>13</v>
      </c>
      <c r="D98" s="58"/>
      <c r="E98" s="58"/>
      <c r="F98" s="58"/>
      <c r="G98" s="58"/>
      <c r="H98" s="58"/>
    </row>
    <row r="99" spans="1:8" ht="15.6" customHeight="1">
      <c r="A99" s="38"/>
      <c r="B99" s="48" t="s">
        <v>28</v>
      </c>
      <c r="C99" s="44" t="s">
        <v>29</v>
      </c>
      <c r="D99" s="63">
        <v>28770</v>
      </c>
      <c r="E99" s="80">
        <v>20525</v>
      </c>
      <c r="F99" s="56">
        <v>52401</v>
      </c>
      <c r="G99" s="63">
        <v>52401</v>
      </c>
      <c r="H99" s="41">
        <v>51413</v>
      </c>
    </row>
    <row r="100" spans="1:8" ht="15.6" customHeight="1">
      <c r="A100" s="38"/>
      <c r="B100" s="48" t="s">
        <v>30</v>
      </c>
      <c r="C100" s="44" t="s">
        <v>31</v>
      </c>
      <c r="D100" s="56">
        <v>10457</v>
      </c>
      <c r="E100" s="60">
        <v>0</v>
      </c>
      <c r="F100" s="56">
        <v>12052</v>
      </c>
      <c r="G100" s="56">
        <v>12052</v>
      </c>
      <c r="H100" s="59">
        <v>12923</v>
      </c>
    </row>
    <row r="101" spans="1:8" ht="15.6" customHeight="1">
      <c r="A101" s="38"/>
      <c r="B101" s="48" t="s">
        <v>32</v>
      </c>
      <c r="C101" s="44" t="s">
        <v>33</v>
      </c>
      <c r="D101" s="63">
        <v>149</v>
      </c>
      <c r="E101" s="59">
        <v>280</v>
      </c>
      <c r="F101" s="56">
        <v>429</v>
      </c>
      <c r="G101" s="56">
        <v>429</v>
      </c>
      <c r="H101" s="41">
        <v>429</v>
      </c>
    </row>
    <row r="102" spans="1:8" ht="15.6" customHeight="1">
      <c r="A102" s="38"/>
      <c r="B102" s="48" t="s">
        <v>34</v>
      </c>
      <c r="C102" s="44" t="s">
        <v>35</v>
      </c>
      <c r="D102" s="63">
        <v>449</v>
      </c>
      <c r="E102" s="59">
        <v>1200</v>
      </c>
      <c r="F102" s="56">
        <v>1650</v>
      </c>
      <c r="G102" s="56">
        <v>1650</v>
      </c>
      <c r="H102" s="41">
        <v>1650</v>
      </c>
    </row>
    <row r="103" spans="1:8" ht="15.6" customHeight="1">
      <c r="A103" s="38"/>
      <c r="B103" s="48" t="s">
        <v>137</v>
      </c>
      <c r="C103" s="44" t="s">
        <v>139</v>
      </c>
      <c r="D103" s="57">
        <v>0</v>
      </c>
      <c r="E103" s="60">
        <v>0</v>
      </c>
      <c r="F103" s="57">
        <v>0</v>
      </c>
      <c r="G103" s="57">
        <v>0</v>
      </c>
      <c r="H103" s="41">
        <v>25000</v>
      </c>
    </row>
    <row r="104" spans="1:8" ht="15.6" customHeight="1">
      <c r="A104" s="38"/>
      <c r="B104" s="48" t="s">
        <v>36</v>
      </c>
      <c r="C104" s="44" t="s">
        <v>37</v>
      </c>
      <c r="D104" s="70">
        <v>450</v>
      </c>
      <c r="E104" s="81">
        <v>1090</v>
      </c>
      <c r="F104" s="53">
        <v>1540</v>
      </c>
      <c r="G104" s="53">
        <v>1540</v>
      </c>
      <c r="H104" s="71">
        <v>1540</v>
      </c>
    </row>
    <row r="105" spans="1:8" ht="15.6" customHeight="1">
      <c r="A105" s="38" t="s">
        <v>5</v>
      </c>
      <c r="B105" s="43">
        <v>44</v>
      </c>
      <c r="C105" s="44" t="s">
        <v>13</v>
      </c>
      <c r="D105" s="72">
        <f>SUM(D99:D104)</f>
        <v>40275</v>
      </c>
      <c r="E105" s="72">
        <f t="shared" ref="E105:G105" si="18">SUM(E99:E104)</f>
        <v>23095</v>
      </c>
      <c r="F105" s="53">
        <f t="shared" si="18"/>
        <v>68072</v>
      </c>
      <c r="G105" s="72">
        <f t="shared" si="18"/>
        <v>68072</v>
      </c>
      <c r="H105" s="72">
        <v>92955</v>
      </c>
    </row>
    <row r="106" spans="1:8" ht="9.6" customHeight="1">
      <c r="A106" s="38"/>
      <c r="B106" s="43"/>
      <c r="C106" s="44"/>
      <c r="D106" s="58"/>
      <c r="E106" s="58"/>
      <c r="F106" s="58"/>
      <c r="G106" s="58"/>
      <c r="H106" s="58"/>
    </row>
    <row r="107" spans="1:8" ht="15" customHeight="1">
      <c r="A107" s="38"/>
      <c r="B107" s="43">
        <v>45</v>
      </c>
      <c r="C107" s="44" t="s">
        <v>11</v>
      </c>
      <c r="D107" s="58"/>
      <c r="E107" s="58"/>
      <c r="F107" s="58"/>
      <c r="G107" s="58"/>
      <c r="H107" s="58"/>
    </row>
    <row r="108" spans="1:8" ht="15" customHeight="1">
      <c r="A108" s="38"/>
      <c r="B108" s="43" t="s">
        <v>38</v>
      </c>
      <c r="C108" s="44" t="s">
        <v>29</v>
      </c>
      <c r="D108" s="80">
        <v>16115</v>
      </c>
      <c r="E108" s="60">
        <v>0</v>
      </c>
      <c r="F108" s="56">
        <v>18448</v>
      </c>
      <c r="G108" s="63">
        <v>18448</v>
      </c>
      <c r="H108" s="59">
        <v>16031</v>
      </c>
    </row>
    <row r="109" spans="1:8" ht="15" customHeight="1">
      <c r="A109" s="66"/>
      <c r="B109" s="82" t="s">
        <v>73</v>
      </c>
      <c r="C109" s="68" t="s">
        <v>31</v>
      </c>
      <c r="D109" s="70">
        <v>4824</v>
      </c>
      <c r="E109" s="54">
        <v>0</v>
      </c>
      <c r="F109" s="53">
        <v>5428</v>
      </c>
      <c r="G109" s="53">
        <v>5428</v>
      </c>
      <c r="H109" s="70">
        <v>6039</v>
      </c>
    </row>
    <row r="110" spans="1:8" ht="15" customHeight="1">
      <c r="A110" s="38"/>
      <c r="B110" s="43" t="s">
        <v>39</v>
      </c>
      <c r="C110" s="44" t="s">
        <v>33</v>
      </c>
      <c r="D110" s="59">
        <v>50</v>
      </c>
      <c r="E110" s="60">
        <v>0</v>
      </c>
      <c r="F110" s="56">
        <v>50</v>
      </c>
      <c r="G110" s="56">
        <v>50</v>
      </c>
      <c r="H110" s="59">
        <v>50</v>
      </c>
    </row>
    <row r="111" spans="1:8" ht="15" customHeight="1">
      <c r="A111" s="38"/>
      <c r="B111" s="43" t="s">
        <v>40</v>
      </c>
      <c r="C111" s="44" t="s">
        <v>35</v>
      </c>
      <c r="D111" s="70">
        <v>200</v>
      </c>
      <c r="E111" s="54">
        <v>0</v>
      </c>
      <c r="F111" s="53">
        <v>200</v>
      </c>
      <c r="G111" s="53">
        <v>200</v>
      </c>
      <c r="H111" s="70">
        <v>200</v>
      </c>
    </row>
    <row r="112" spans="1:8" ht="15" customHeight="1">
      <c r="A112" s="38" t="s">
        <v>5</v>
      </c>
      <c r="B112" s="43">
        <v>45</v>
      </c>
      <c r="C112" s="44" t="s">
        <v>11</v>
      </c>
      <c r="D112" s="53">
        <f t="shared" ref="D112:G112" si="19">SUM(D108:D111)</f>
        <v>21189</v>
      </c>
      <c r="E112" s="55">
        <f t="shared" si="19"/>
        <v>0</v>
      </c>
      <c r="F112" s="53">
        <f t="shared" si="19"/>
        <v>24126</v>
      </c>
      <c r="G112" s="53">
        <f t="shared" si="19"/>
        <v>24126</v>
      </c>
      <c r="H112" s="53">
        <v>22320</v>
      </c>
    </row>
    <row r="113" spans="1:8">
      <c r="A113" s="38"/>
      <c r="B113" s="43"/>
      <c r="C113" s="44"/>
      <c r="D113" s="58"/>
      <c r="E113" s="58"/>
      <c r="F113" s="58"/>
      <c r="G113" s="58"/>
      <c r="H113" s="58"/>
    </row>
    <row r="114" spans="1:8" ht="13.5" customHeight="1">
      <c r="A114" s="38"/>
      <c r="B114" s="43">
        <v>47</v>
      </c>
      <c r="C114" s="44" t="s">
        <v>16</v>
      </c>
      <c r="D114" s="58"/>
      <c r="E114" s="58"/>
      <c r="F114" s="58"/>
      <c r="G114" s="58"/>
      <c r="H114" s="58"/>
    </row>
    <row r="115" spans="1:8" ht="13.5" customHeight="1">
      <c r="A115" s="38"/>
      <c r="B115" s="43" t="s">
        <v>41</v>
      </c>
      <c r="C115" s="44" t="s">
        <v>29</v>
      </c>
      <c r="D115" s="83">
        <v>7981</v>
      </c>
      <c r="E115" s="50">
        <v>0</v>
      </c>
      <c r="F115" s="56">
        <v>7685</v>
      </c>
      <c r="G115" s="63">
        <v>7685</v>
      </c>
      <c r="H115" s="51">
        <v>7905</v>
      </c>
    </row>
    <row r="116" spans="1:8" ht="13.5" customHeight="1">
      <c r="A116" s="38"/>
      <c r="B116" s="43" t="s">
        <v>42</v>
      </c>
      <c r="C116" s="44" t="s">
        <v>31</v>
      </c>
      <c r="D116" s="51">
        <v>3184</v>
      </c>
      <c r="E116" s="50">
        <v>0</v>
      </c>
      <c r="F116" s="56">
        <v>3645</v>
      </c>
      <c r="G116" s="56">
        <v>3645</v>
      </c>
      <c r="H116" s="51">
        <v>4044</v>
      </c>
    </row>
    <row r="117" spans="1:8" ht="13.5" customHeight="1">
      <c r="A117" s="38"/>
      <c r="B117" s="43" t="s">
        <v>43</v>
      </c>
      <c r="C117" s="44" t="s">
        <v>33</v>
      </c>
      <c r="D117" s="51">
        <v>32</v>
      </c>
      <c r="E117" s="50">
        <v>0</v>
      </c>
      <c r="F117" s="56">
        <v>50</v>
      </c>
      <c r="G117" s="56">
        <v>50</v>
      </c>
      <c r="H117" s="51">
        <v>50</v>
      </c>
    </row>
    <row r="118" spans="1:8" ht="13.5" customHeight="1">
      <c r="A118" s="38"/>
      <c r="B118" s="43" t="s">
        <v>44</v>
      </c>
      <c r="C118" s="44" t="s">
        <v>35</v>
      </c>
      <c r="D118" s="51">
        <v>150</v>
      </c>
      <c r="E118" s="50">
        <v>0</v>
      </c>
      <c r="F118" s="56">
        <v>150</v>
      </c>
      <c r="G118" s="56">
        <v>150</v>
      </c>
      <c r="H118" s="51">
        <v>150</v>
      </c>
    </row>
    <row r="119" spans="1:8" ht="13.5" customHeight="1">
      <c r="A119" s="38" t="s">
        <v>5</v>
      </c>
      <c r="B119" s="43">
        <v>47</v>
      </c>
      <c r="C119" s="44" t="s">
        <v>16</v>
      </c>
      <c r="D119" s="61">
        <f t="shared" ref="D119:G119" si="20">SUM(D115:D118)</f>
        <v>11347</v>
      </c>
      <c r="E119" s="62">
        <f t="shared" si="20"/>
        <v>0</v>
      </c>
      <c r="F119" s="61">
        <f t="shared" si="20"/>
        <v>11530</v>
      </c>
      <c r="G119" s="61">
        <f t="shared" si="20"/>
        <v>11530</v>
      </c>
      <c r="H119" s="61">
        <v>12149</v>
      </c>
    </row>
    <row r="120" spans="1:8" ht="9.6" customHeight="1">
      <c r="A120" s="38"/>
      <c r="B120" s="43"/>
      <c r="C120" s="44"/>
      <c r="D120" s="58"/>
      <c r="E120" s="58"/>
      <c r="F120" s="58"/>
      <c r="G120" s="58"/>
      <c r="H120" s="58"/>
    </row>
    <row r="121" spans="1:8" ht="13.5" customHeight="1">
      <c r="A121" s="38"/>
      <c r="B121" s="43">
        <v>48</v>
      </c>
      <c r="C121" s="44" t="s">
        <v>18</v>
      </c>
      <c r="D121" s="58"/>
      <c r="E121" s="58"/>
      <c r="F121" s="58"/>
      <c r="G121" s="58"/>
      <c r="H121" s="58"/>
    </row>
    <row r="122" spans="1:8" ht="13.5" customHeight="1">
      <c r="A122" s="38"/>
      <c r="B122" s="43" t="s">
        <v>45</v>
      </c>
      <c r="C122" s="44" t="s">
        <v>29</v>
      </c>
      <c r="D122" s="83">
        <v>14776</v>
      </c>
      <c r="E122" s="50">
        <v>0</v>
      </c>
      <c r="F122" s="51">
        <v>15171</v>
      </c>
      <c r="G122" s="83">
        <v>15171</v>
      </c>
      <c r="H122" s="51">
        <v>15219</v>
      </c>
    </row>
    <row r="123" spans="1:8" ht="13.5" customHeight="1">
      <c r="A123" s="38"/>
      <c r="B123" s="43" t="s">
        <v>46</v>
      </c>
      <c r="C123" s="44" t="s">
        <v>31</v>
      </c>
      <c r="D123" s="59">
        <v>4774</v>
      </c>
      <c r="E123" s="60">
        <v>0</v>
      </c>
      <c r="F123" s="59">
        <v>5164</v>
      </c>
      <c r="G123" s="59">
        <v>5164</v>
      </c>
      <c r="H123" s="59">
        <v>6136</v>
      </c>
    </row>
    <row r="124" spans="1:8" ht="13.5" customHeight="1">
      <c r="A124" s="38"/>
      <c r="B124" s="43" t="s">
        <v>47</v>
      </c>
      <c r="C124" s="44" t="s">
        <v>33</v>
      </c>
      <c r="D124" s="59">
        <v>50</v>
      </c>
      <c r="E124" s="60">
        <v>0</v>
      </c>
      <c r="F124" s="59">
        <v>50</v>
      </c>
      <c r="G124" s="59">
        <v>50</v>
      </c>
      <c r="H124" s="59">
        <v>50</v>
      </c>
    </row>
    <row r="125" spans="1:8" ht="13.5" customHeight="1">
      <c r="A125" s="38"/>
      <c r="B125" s="43" t="s">
        <v>48</v>
      </c>
      <c r="C125" s="44" t="s">
        <v>35</v>
      </c>
      <c r="D125" s="70">
        <v>200</v>
      </c>
      <c r="E125" s="54">
        <v>0</v>
      </c>
      <c r="F125" s="70">
        <v>200</v>
      </c>
      <c r="G125" s="70">
        <v>200</v>
      </c>
      <c r="H125" s="70">
        <v>200</v>
      </c>
    </row>
    <row r="126" spans="1:8" ht="13.5" customHeight="1">
      <c r="A126" s="38" t="s">
        <v>5</v>
      </c>
      <c r="B126" s="43">
        <v>48</v>
      </c>
      <c r="C126" s="44" t="s">
        <v>18</v>
      </c>
      <c r="D126" s="53">
        <f t="shared" ref="D126:G126" si="21">SUM(D122:D125)</f>
        <v>19800</v>
      </c>
      <c r="E126" s="55">
        <f t="shared" si="21"/>
        <v>0</v>
      </c>
      <c r="F126" s="53">
        <f t="shared" si="21"/>
        <v>20585</v>
      </c>
      <c r="G126" s="53">
        <f t="shared" si="21"/>
        <v>20585</v>
      </c>
      <c r="H126" s="53">
        <v>21605</v>
      </c>
    </row>
    <row r="127" spans="1:8">
      <c r="A127" s="38"/>
      <c r="B127" s="43"/>
      <c r="C127" s="44"/>
      <c r="D127" s="58"/>
      <c r="E127" s="56"/>
      <c r="F127" s="56"/>
      <c r="G127" s="56"/>
      <c r="H127" s="56"/>
    </row>
    <row r="128" spans="1:8" ht="13.35" customHeight="1">
      <c r="A128" s="38"/>
      <c r="B128" s="43">
        <v>53</v>
      </c>
      <c r="C128" s="44" t="s">
        <v>49</v>
      </c>
      <c r="D128" s="58"/>
      <c r="E128" s="58"/>
      <c r="F128" s="58"/>
      <c r="G128" s="58"/>
      <c r="H128" s="58"/>
    </row>
    <row r="129" spans="1:8" ht="13.35" customHeight="1">
      <c r="A129" s="38"/>
      <c r="B129" s="43" t="s">
        <v>50</v>
      </c>
      <c r="C129" s="44" t="s">
        <v>29</v>
      </c>
      <c r="D129" s="80">
        <v>13545</v>
      </c>
      <c r="E129" s="60">
        <v>0</v>
      </c>
      <c r="F129" s="56">
        <v>13507</v>
      </c>
      <c r="G129" s="63">
        <v>13507</v>
      </c>
      <c r="H129" s="59">
        <v>12471</v>
      </c>
    </row>
    <row r="130" spans="1:8" ht="13.35" customHeight="1">
      <c r="A130" s="38"/>
      <c r="B130" s="43" t="s">
        <v>51</v>
      </c>
      <c r="C130" s="44" t="s">
        <v>31</v>
      </c>
      <c r="D130" s="59">
        <v>3374</v>
      </c>
      <c r="E130" s="60">
        <v>0</v>
      </c>
      <c r="F130" s="56">
        <v>3463</v>
      </c>
      <c r="G130" s="56">
        <v>3463</v>
      </c>
      <c r="H130" s="59">
        <v>4203</v>
      </c>
    </row>
    <row r="131" spans="1:8" ht="13.35" customHeight="1">
      <c r="A131" s="38"/>
      <c r="B131" s="43" t="s">
        <v>52</v>
      </c>
      <c r="C131" s="44" t="s">
        <v>33</v>
      </c>
      <c r="D131" s="59">
        <v>50</v>
      </c>
      <c r="E131" s="60">
        <v>0</v>
      </c>
      <c r="F131" s="56">
        <v>50</v>
      </c>
      <c r="G131" s="56">
        <v>50</v>
      </c>
      <c r="H131" s="59">
        <v>50</v>
      </c>
    </row>
    <row r="132" spans="1:8" ht="13.35" customHeight="1">
      <c r="A132" s="38"/>
      <c r="B132" s="43" t="s">
        <v>53</v>
      </c>
      <c r="C132" s="44" t="s">
        <v>35</v>
      </c>
      <c r="D132" s="70">
        <v>249</v>
      </c>
      <c r="E132" s="54">
        <v>0</v>
      </c>
      <c r="F132" s="53">
        <v>250</v>
      </c>
      <c r="G132" s="53">
        <v>250</v>
      </c>
      <c r="H132" s="70">
        <v>250</v>
      </c>
    </row>
    <row r="133" spans="1:8" ht="13.35" customHeight="1">
      <c r="A133" s="38" t="s">
        <v>5</v>
      </c>
      <c r="B133" s="43">
        <v>53</v>
      </c>
      <c r="C133" s="44" t="s">
        <v>49</v>
      </c>
      <c r="D133" s="53">
        <f t="shared" ref="D133:G133" si="22">SUM(D129:D132)</f>
        <v>17218</v>
      </c>
      <c r="E133" s="55">
        <f t="shared" si="22"/>
        <v>0</v>
      </c>
      <c r="F133" s="53">
        <f t="shared" si="22"/>
        <v>17270</v>
      </c>
      <c r="G133" s="53">
        <f t="shared" si="22"/>
        <v>17270</v>
      </c>
      <c r="H133" s="53">
        <v>16974</v>
      </c>
    </row>
    <row r="134" spans="1:8" ht="13.35" customHeight="1">
      <c r="A134" s="38" t="s">
        <v>5</v>
      </c>
      <c r="B134" s="43">
        <v>20</v>
      </c>
      <c r="C134" s="44" t="s">
        <v>27</v>
      </c>
      <c r="D134" s="84">
        <f t="shared" ref="D134:G134" si="23">D133+D126+D119+D112+D105</f>
        <v>109829</v>
      </c>
      <c r="E134" s="84">
        <f t="shared" si="23"/>
        <v>23095</v>
      </c>
      <c r="F134" s="84">
        <f t="shared" si="23"/>
        <v>141583</v>
      </c>
      <c r="G134" s="84">
        <f t="shared" si="23"/>
        <v>141583</v>
      </c>
      <c r="H134" s="84">
        <v>166003</v>
      </c>
    </row>
    <row r="135" spans="1:8" ht="13.35" customHeight="1">
      <c r="A135" s="38" t="s">
        <v>5</v>
      </c>
      <c r="B135" s="79">
        <v>80.001000000000005</v>
      </c>
      <c r="C135" s="40" t="s">
        <v>94</v>
      </c>
      <c r="D135" s="78">
        <f t="shared" ref="D135:G135" si="24">D134</f>
        <v>109829</v>
      </c>
      <c r="E135" s="78">
        <f t="shared" si="24"/>
        <v>23095</v>
      </c>
      <c r="F135" s="76">
        <f t="shared" si="24"/>
        <v>141583</v>
      </c>
      <c r="G135" s="78">
        <f t="shared" si="24"/>
        <v>141583</v>
      </c>
      <c r="H135" s="78">
        <v>166003</v>
      </c>
    </row>
    <row r="136" spans="1:8" ht="8.4499999999999993" customHeight="1">
      <c r="A136" s="38"/>
      <c r="B136" s="48"/>
      <c r="C136" s="40"/>
      <c r="D136" s="41"/>
      <c r="E136" s="41"/>
      <c r="F136" s="41"/>
      <c r="G136" s="41"/>
      <c r="H136" s="41"/>
    </row>
    <row r="137" spans="1:8" ht="13.15" customHeight="1">
      <c r="A137" s="38"/>
      <c r="B137" s="79">
        <v>80.799000000000007</v>
      </c>
      <c r="C137" s="40" t="s">
        <v>54</v>
      </c>
      <c r="D137" s="58"/>
      <c r="E137" s="58"/>
      <c r="F137" s="58"/>
      <c r="G137" s="58"/>
      <c r="H137" s="58"/>
    </row>
    <row r="138" spans="1:8" ht="13.15" customHeight="1">
      <c r="A138" s="38"/>
      <c r="B138" s="43">
        <v>20</v>
      </c>
      <c r="C138" s="44" t="s">
        <v>27</v>
      </c>
      <c r="D138" s="58"/>
      <c r="E138" s="58"/>
      <c r="F138" s="58"/>
      <c r="G138" s="58"/>
      <c r="H138" s="58"/>
    </row>
    <row r="139" spans="1:8" ht="13.15" customHeight="1">
      <c r="A139" s="38"/>
      <c r="B139" s="48" t="s">
        <v>55</v>
      </c>
      <c r="C139" s="38" t="s">
        <v>54</v>
      </c>
      <c r="D139" s="80">
        <v>324</v>
      </c>
      <c r="E139" s="60">
        <v>0</v>
      </c>
      <c r="F139" s="59">
        <v>2000</v>
      </c>
      <c r="G139" s="80">
        <v>2000</v>
      </c>
      <c r="H139" s="59">
        <v>2000</v>
      </c>
    </row>
    <row r="140" spans="1:8" ht="13.15" customHeight="1">
      <c r="A140" s="38" t="s">
        <v>5</v>
      </c>
      <c r="B140" s="79">
        <v>80.799000000000007</v>
      </c>
      <c r="C140" s="40" t="s">
        <v>54</v>
      </c>
      <c r="D140" s="76">
        <f t="shared" ref="D140:G140" si="25">D139</f>
        <v>324</v>
      </c>
      <c r="E140" s="77">
        <f t="shared" si="25"/>
        <v>0</v>
      </c>
      <c r="F140" s="76">
        <f t="shared" si="25"/>
        <v>2000</v>
      </c>
      <c r="G140" s="76">
        <f t="shared" si="25"/>
        <v>2000</v>
      </c>
      <c r="H140" s="76">
        <v>2000</v>
      </c>
    </row>
    <row r="141" spans="1:8">
      <c r="A141" s="38"/>
      <c r="B141" s="79"/>
      <c r="C141" s="40"/>
      <c r="D141" s="41"/>
      <c r="E141" s="41"/>
      <c r="F141" s="41"/>
      <c r="G141" s="41"/>
      <c r="H141" s="41"/>
    </row>
    <row r="142" spans="1:8" ht="15" customHeight="1">
      <c r="A142" s="38"/>
      <c r="B142" s="45">
        <v>80.8</v>
      </c>
      <c r="C142" s="40" t="s">
        <v>56</v>
      </c>
      <c r="D142" s="25"/>
      <c r="E142" s="25"/>
      <c r="F142" s="25"/>
      <c r="G142" s="25"/>
      <c r="H142" s="25"/>
    </row>
    <row r="143" spans="1:8" ht="14.45" customHeight="1">
      <c r="A143" s="38"/>
      <c r="B143" s="85">
        <v>64</v>
      </c>
      <c r="C143" s="44" t="s">
        <v>127</v>
      </c>
      <c r="D143" s="46"/>
      <c r="E143" s="46"/>
      <c r="F143" s="46"/>
      <c r="G143" s="46"/>
      <c r="H143" s="46"/>
    </row>
    <row r="144" spans="1:8" ht="15" customHeight="1">
      <c r="A144" s="38"/>
      <c r="B144" s="39" t="s">
        <v>58</v>
      </c>
      <c r="C144" s="44" t="s">
        <v>29</v>
      </c>
      <c r="D144" s="51">
        <v>1101</v>
      </c>
      <c r="E144" s="50">
        <v>0</v>
      </c>
      <c r="F144" s="51">
        <v>1238</v>
      </c>
      <c r="G144" s="51">
        <v>1238</v>
      </c>
      <c r="H144" s="51">
        <v>1488</v>
      </c>
    </row>
    <row r="145" spans="1:8" ht="15" customHeight="1">
      <c r="A145" s="38"/>
      <c r="B145" s="39" t="s">
        <v>59</v>
      </c>
      <c r="C145" s="44" t="s">
        <v>33</v>
      </c>
      <c r="D145" s="59">
        <v>10</v>
      </c>
      <c r="E145" s="60">
        <v>0</v>
      </c>
      <c r="F145" s="59">
        <v>125</v>
      </c>
      <c r="G145" s="59">
        <v>125</v>
      </c>
      <c r="H145" s="59">
        <v>40</v>
      </c>
    </row>
    <row r="146" spans="1:8" ht="15" customHeight="1">
      <c r="A146" s="66"/>
      <c r="B146" s="107" t="s">
        <v>60</v>
      </c>
      <c r="C146" s="68" t="s">
        <v>35</v>
      </c>
      <c r="D146" s="70">
        <v>9</v>
      </c>
      <c r="E146" s="54">
        <v>0</v>
      </c>
      <c r="F146" s="70">
        <v>125</v>
      </c>
      <c r="G146" s="70">
        <v>125</v>
      </c>
      <c r="H146" s="70">
        <v>50</v>
      </c>
    </row>
    <row r="147" spans="1:8" ht="15" customHeight="1">
      <c r="A147" s="38"/>
      <c r="B147" s="39" t="s">
        <v>77</v>
      </c>
      <c r="C147" s="44" t="s">
        <v>57</v>
      </c>
      <c r="D147" s="70">
        <v>446</v>
      </c>
      <c r="E147" s="54">
        <v>0</v>
      </c>
      <c r="F147" s="70">
        <v>457</v>
      </c>
      <c r="G147" s="70">
        <v>457</v>
      </c>
      <c r="H147" s="70">
        <v>176023</v>
      </c>
    </row>
    <row r="148" spans="1:8" ht="14.45" customHeight="1">
      <c r="A148" s="38" t="s">
        <v>5</v>
      </c>
      <c r="B148" s="85">
        <v>64</v>
      </c>
      <c r="C148" s="44" t="s">
        <v>127</v>
      </c>
      <c r="D148" s="76">
        <f t="shared" ref="D148:G148" si="26">SUM(D143:D147)</f>
        <v>1566</v>
      </c>
      <c r="E148" s="77">
        <f t="shared" si="26"/>
        <v>0</v>
      </c>
      <c r="F148" s="76">
        <f t="shared" si="26"/>
        <v>1945</v>
      </c>
      <c r="G148" s="76">
        <f t="shared" si="26"/>
        <v>1945</v>
      </c>
      <c r="H148" s="76">
        <v>177601</v>
      </c>
    </row>
    <row r="149" spans="1:8" ht="15" customHeight="1">
      <c r="A149" s="38" t="s">
        <v>5</v>
      </c>
      <c r="B149" s="45">
        <v>80.8</v>
      </c>
      <c r="C149" s="40" t="s">
        <v>56</v>
      </c>
      <c r="D149" s="70">
        <f>D148</f>
        <v>1566</v>
      </c>
      <c r="E149" s="54">
        <f t="shared" ref="E149:G149" si="27">E148</f>
        <v>0</v>
      </c>
      <c r="F149" s="70">
        <f t="shared" si="27"/>
        <v>1945</v>
      </c>
      <c r="G149" s="70">
        <f t="shared" si="27"/>
        <v>1945</v>
      </c>
      <c r="H149" s="70">
        <v>177601</v>
      </c>
    </row>
    <row r="150" spans="1:8" ht="15" customHeight="1">
      <c r="A150" s="38" t="s">
        <v>5</v>
      </c>
      <c r="B150" s="39">
        <v>80</v>
      </c>
      <c r="C150" s="44" t="s">
        <v>26</v>
      </c>
      <c r="D150" s="80">
        <f t="shared" ref="D150:G150" si="28">D149+D139+D135</f>
        <v>111719</v>
      </c>
      <c r="E150" s="80">
        <f t="shared" si="28"/>
        <v>23095</v>
      </c>
      <c r="F150" s="80">
        <f t="shared" si="28"/>
        <v>145528</v>
      </c>
      <c r="G150" s="80">
        <f t="shared" si="28"/>
        <v>145528</v>
      </c>
      <c r="H150" s="80">
        <v>345604</v>
      </c>
    </row>
    <row r="151" spans="1:8" ht="15" customHeight="1">
      <c r="A151" s="38" t="s">
        <v>5</v>
      </c>
      <c r="B151" s="42">
        <v>2702</v>
      </c>
      <c r="C151" s="40" t="s">
        <v>0</v>
      </c>
      <c r="D151" s="78">
        <f t="shared" ref="D151:G151" si="29">D150+D93</f>
        <v>222419</v>
      </c>
      <c r="E151" s="78">
        <f t="shared" si="29"/>
        <v>29453</v>
      </c>
      <c r="F151" s="76">
        <f t="shared" si="29"/>
        <v>1581098</v>
      </c>
      <c r="G151" s="78">
        <f t="shared" si="29"/>
        <v>1581098</v>
      </c>
      <c r="H151" s="78">
        <v>1208364</v>
      </c>
    </row>
    <row r="152" spans="1:8">
      <c r="A152" s="38"/>
      <c r="B152" s="42"/>
      <c r="C152" s="40"/>
      <c r="D152" s="41"/>
      <c r="E152" s="41"/>
      <c r="F152" s="41"/>
      <c r="G152" s="41"/>
      <c r="H152" s="41"/>
    </row>
    <row r="153" spans="1:8" ht="15" customHeight="1">
      <c r="A153" s="38" t="s">
        <v>7</v>
      </c>
      <c r="B153" s="42">
        <v>2711</v>
      </c>
      <c r="C153" s="40" t="s">
        <v>61</v>
      </c>
      <c r="D153" s="25"/>
      <c r="E153" s="25"/>
      <c r="F153" s="25"/>
      <c r="G153" s="25"/>
      <c r="H153" s="25"/>
    </row>
    <row r="154" spans="1:8" ht="15" customHeight="1">
      <c r="A154" s="38"/>
      <c r="B154" s="43">
        <v>1</v>
      </c>
      <c r="C154" s="44" t="s">
        <v>62</v>
      </c>
      <c r="D154" s="25"/>
      <c r="E154" s="25"/>
      <c r="F154" s="25"/>
      <c r="G154" s="25"/>
      <c r="H154" s="25"/>
    </row>
    <row r="155" spans="1:8" ht="15" customHeight="1">
      <c r="A155" s="38"/>
      <c r="B155" s="45">
        <v>1.103</v>
      </c>
      <c r="C155" s="40" t="s">
        <v>63</v>
      </c>
      <c r="D155" s="58"/>
      <c r="E155" s="58"/>
      <c r="F155" s="58"/>
      <c r="G155" s="58"/>
      <c r="H155" s="58"/>
    </row>
    <row r="156" spans="1:8" ht="15" customHeight="1">
      <c r="A156" s="38"/>
      <c r="B156" s="43">
        <v>60</v>
      </c>
      <c r="C156" s="44" t="s">
        <v>10</v>
      </c>
      <c r="D156" s="58"/>
      <c r="E156" s="58"/>
      <c r="F156" s="58"/>
      <c r="G156" s="58"/>
      <c r="H156" s="58"/>
    </row>
    <row r="157" spans="1:8" ht="15" customHeight="1">
      <c r="A157" s="38"/>
      <c r="B157" s="43">
        <v>44</v>
      </c>
      <c r="C157" s="44" t="s">
        <v>84</v>
      </c>
      <c r="D157" s="58"/>
      <c r="E157" s="58"/>
      <c r="F157" s="58"/>
      <c r="G157" s="58"/>
      <c r="H157" s="58"/>
    </row>
    <row r="158" spans="1:8" ht="15" customHeight="1">
      <c r="A158" s="38"/>
      <c r="B158" s="43" t="s">
        <v>90</v>
      </c>
      <c r="C158" s="44" t="s">
        <v>64</v>
      </c>
      <c r="D158" s="57">
        <v>0</v>
      </c>
      <c r="E158" s="57">
        <v>0</v>
      </c>
      <c r="F158" s="57">
        <v>0</v>
      </c>
      <c r="G158" s="56">
        <v>181596</v>
      </c>
      <c r="H158" s="57">
        <v>0</v>
      </c>
    </row>
    <row r="159" spans="1:8" ht="15" customHeight="1">
      <c r="A159" s="38"/>
      <c r="B159" s="43" t="s">
        <v>107</v>
      </c>
      <c r="C159" s="44" t="s">
        <v>108</v>
      </c>
      <c r="D159" s="56">
        <v>46573</v>
      </c>
      <c r="E159" s="57">
        <v>0</v>
      </c>
      <c r="F159" s="57">
        <v>0</v>
      </c>
      <c r="G159" s="56">
        <v>8600</v>
      </c>
      <c r="H159" s="57">
        <v>0</v>
      </c>
    </row>
    <row r="160" spans="1:8" s="17" customFormat="1" ht="15" customHeight="1">
      <c r="A160" s="38"/>
      <c r="B160" s="43" t="s">
        <v>125</v>
      </c>
      <c r="C160" s="44" t="s">
        <v>126</v>
      </c>
      <c r="D160" s="57">
        <v>0</v>
      </c>
      <c r="E160" s="57">
        <v>0</v>
      </c>
      <c r="F160" s="56">
        <v>2000</v>
      </c>
      <c r="G160" s="56">
        <v>2000</v>
      </c>
      <c r="H160" s="57">
        <v>0</v>
      </c>
    </row>
    <row r="161" spans="1:8" ht="15" customHeight="1">
      <c r="A161" s="38" t="s">
        <v>5</v>
      </c>
      <c r="B161" s="43">
        <v>44</v>
      </c>
      <c r="C161" s="44" t="s">
        <v>84</v>
      </c>
      <c r="D161" s="61">
        <f t="shared" ref="D161:G161" si="30">SUM(D158:D160)</f>
        <v>46573</v>
      </c>
      <c r="E161" s="62">
        <f t="shared" si="30"/>
        <v>0</v>
      </c>
      <c r="F161" s="61">
        <f t="shared" si="30"/>
        <v>2000</v>
      </c>
      <c r="G161" s="61">
        <f t="shared" si="30"/>
        <v>192196</v>
      </c>
      <c r="H161" s="62">
        <v>0</v>
      </c>
    </row>
    <row r="162" spans="1:8" ht="15" customHeight="1">
      <c r="A162" s="87" t="s">
        <v>5</v>
      </c>
      <c r="B162" s="43">
        <v>60</v>
      </c>
      <c r="C162" s="44" t="s">
        <v>10</v>
      </c>
      <c r="D162" s="61">
        <f t="shared" ref="D162:G162" si="31">D161</f>
        <v>46573</v>
      </c>
      <c r="E162" s="62">
        <f t="shared" si="31"/>
        <v>0</v>
      </c>
      <c r="F162" s="61">
        <f t="shared" si="31"/>
        <v>2000</v>
      </c>
      <c r="G162" s="61">
        <f t="shared" si="31"/>
        <v>192196</v>
      </c>
      <c r="H162" s="62">
        <v>0</v>
      </c>
    </row>
    <row r="163" spans="1:8" ht="13.15" customHeight="1">
      <c r="A163" s="38"/>
      <c r="B163" s="45"/>
      <c r="C163" s="40"/>
      <c r="D163" s="25"/>
      <c r="E163" s="25"/>
      <c r="F163" s="25"/>
      <c r="G163" s="25"/>
      <c r="H163" s="25"/>
    </row>
    <row r="164" spans="1:8" ht="15" customHeight="1">
      <c r="A164" s="38"/>
      <c r="B164" s="43">
        <v>61</v>
      </c>
      <c r="C164" s="44" t="s">
        <v>20</v>
      </c>
      <c r="D164" s="58"/>
      <c r="E164" s="58"/>
      <c r="F164" s="58"/>
      <c r="G164" s="58"/>
      <c r="H164" s="58"/>
    </row>
    <row r="165" spans="1:8" ht="15" customHeight="1">
      <c r="A165" s="38"/>
      <c r="B165" s="43">
        <v>44</v>
      </c>
      <c r="C165" s="44" t="s">
        <v>84</v>
      </c>
      <c r="D165" s="58"/>
      <c r="E165" s="58"/>
      <c r="F165" s="58"/>
      <c r="G165" s="58"/>
      <c r="H165" s="58"/>
    </row>
    <row r="166" spans="1:8" ht="15" customHeight="1">
      <c r="A166" s="38"/>
      <c r="B166" s="43" t="s">
        <v>86</v>
      </c>
      <c r="C166" s="44" t="s">
        <v>22</v>
      </c>
      <c r="D166" s="55">
        <v>0</v>
      </c>
      <c r="E166" s="53">
        <v>1000</v>
      </c>
      <c r="F166" s="53">
        <v>1000</v>
      </c>
      <c r="G166" s="53">
        <v>1000</v>
      </c>
      <c r="H166" s="53">
        <v>1000</v>
      </c>
    </row>
    <row r="167" spans="1:8" ht="15" customHeight="1">
      <c r="A167" s="87" t="s">
        <v>5</v>
      </c>
      <c r="B167" s="43">
        <v>61</v>
      </c>
      <c r="C167" s="44" t="s">
        <v>20</v>
      </c>
      <c r="D167" s="54">
        <f t="shared" ref="D167:G167" si="32">D166</f>
        <v>0</v>
      </c>
      <c r="E167" s="70">
        <f t="shared" si="32"/>
        <v>1000</v>
      </c>
      <c r="F167" s="70">
        <f t="shared" si="32"/>
        <v>1000</v>
      </c>
      <c r="G167" s="70">
        <f t="shared" si="32"/>
        <v>1000</v>
      </c>
      <c r="H167" s="70">
        <v>1000</v>
      </c>
    </row>
    <row r="168" spans="1:8" ht="15" customHeight="1">
      <c r="A168" s="87" t="s">
        <v>5</v>
      </c>
      <c r="B168" s="45">
        <v>1.103</v>
      </c>
      <c r="C168" s="40" t="s">
        <v>63</v>
      </c>
      <c r="D168" s="78">
        <f t="shared" ref="D168:G168" si="33">D167+D162</f>
        <v>46573</v>
      </c>
      <c r="E168" s="76">
        <f t="shared" si="33"/>
        <v>1000</v>
      </c>
      <c r="F168" s="78">
        <f t="shared" si="33"/>
        <v>3000</v>
      </c>
      <c r="G168" s="78">
        <f t="shared" si="33"/>
        <v>193196</v>
      </c>
      <c r="H168" s="76">
        <v>1000</v>
      </c>
    </row>
    <row r="169" spans="1:8" ht="15" customHeight="1">
      <c r="A169" s="88" t="s">
        <v>5</v>
      </c>
      <c r="B169" s="82">
        <v>1</v>
      </c>
      <c r="C169" s="68" t="s">
        <v>62</v>
      </c>
      <c r="D169" s="78">
        <f t="shared" ref="D169:G170" si="34">D168</f>
        <v>46573</v>
      </c>
      <c r="E169" s="76">
        <f t="shared" si="34"/>
        <v>1000</v>
      </c>
      <c r="F169" s="78">
        <f t="shared" si="34"/>
        <v>3000</v>
      </c>
      <c r="G169" s="78">
        <f t="shared" si="34"/>
        <v>193196</v>
      </c>
      <c r="H169" s="78">
        <v>1000</v>
      </c>
    </row>
    <row r="170" spans="1:8" ht="15" customHeight="1">
      <c r="A170" s="88" t="s">
        <v>5</v>
      </c>
      <c r="B170" s="89">
        <v>2711</v>
      </c>
      <c r="C170" s="86" t="s">
        <v>61</v>
      </c>
      <c r="D170" s="81">
        <f t="shared" si="34"/>
        <v>46573</v>
      </c>
      <c r="E170" s="70">
        <f t="shared" si="34"/>
        <v>1000</v>
      </c>
      <c r="F170" s="70">
        <f t="shared" si="34"/>
        <v>3000</v>
      </c>
      <c r="G170" s="81">
        <f t="shared" si="34"/>
        <v>193196</v>
      </c>
      <c r="H170" s="70">
        <v>1000</v>
      </c>
    </row>
    <row r="171" spans="1:8" s="14" customFormat="1" ht="15" customHeight="1">
      <c r="A171" s="90" t="s">
        <v>5</v>
      </c>
      <c r="B171" s="91"/>
      <c r="C171" s="92" t="s">
        <v>6</v>
      </c>
      <c r="D171" s="76">
        <f t="shared" ref="D171:G171" si="35">D170+D151</f>
        <v>268992</v>
      </c>
      <c r="E171" s="76">
        <f t="shared" si="35"/>
        <v>30453</v>
      </c>
      <c r="F171" s="76">
        <f t="shared" si="35"/>
        <v>1584098</v>
      </c>
      <c r="G171" s="76">
        <f t="shared" si="35"/>
        <v>1774294</v>
      </c>
      <c r="H171" s="76">
        <v>1209364</v>
      </c>
    </row>
    <row r="172" spans="1:8">
      <c r="A172" s="38"/>
      <c r="B172" s="39"/>
      <c r="C172" s="40"/>
      <c r="D172" s="41"/>
      <c r="E172" s="41"/>
      <c r="F172" s="41"/>
      <c r="G172" s="41"/>
      <c r="H172" s="41"/>
    </row>
    <row r="173" spans="1:8" ht="14.1" customHeight="1">
      <c r="A173" s="38"/>
      <c r="B173" s="39"/>
      <c r="C173" s="40" t="s">
        <v>65</v>
      </c>
      <c r="D173" s="58"/>
      <c r="E173" s="58"/>
      <c r="F173" s="58"/>
      <c r="G173" s="58"/>
      <c r="H173" s="58"/>
    </row>
    <row r="174" spans="1:8" ht="16.149999999999999" customHeight="1">
      <c r="A174" s="38" t="s">
        <v>7</v>
      </c>
      <c r="B174" s="42">
        <v>4711</v>
      </c>
      <c r="C174" s="40" t="s">
        <v>67</v>
      </c>
      <c r="D174" s="41"/>
      <c r="E174" s="41"/>
      <c r="F174" s="41"/>
      <c r="G174" s="41"/>
      <c r="H174" s="41"/>
    </row>
    <row r="175" spans="1:8" ht="14.1" customHeight="1">
      <c r="A175" s="38"/>
      <c r="B175" s="43">
        <v>1</v>
      </c>
      <c r="C175" s="44" t="s">
        <v>62</v>
      </c>
      <c r="D175" s="41"/>
      <c r="E175" s="41"/>
      <c r="F175" s="41"/>
      <c r="G175" s="41"/>
      <c r="H175" s="41"/>
    </row>
    <row r="176" spans="1:8" ht="14.1" customHeight="1">
      <c r="A176" s="38"/>
      <c r="B176" s="45">
        <v>1.103</v>
      </c>
      <c r="C176" s="40" t="s">
        <v>63</v>
      </c>
      <c r="D176" s="41"/>
      <c r="E176" s="41"/>
      <c r="F176" s="41"/>
      <c r="G176" s="41"/>
      <c r="H176" s="41"/>
    </row>
    <row r="177" spans="1:8" ht="14.1" customHeight="1">
      <c r="A177" s="38"/>
      <c r="B177" s="43">
        <v>60</v>
      </c>
      <c r="C177" s="44" t="s">
        <v>10</v>
      </c>
      <c r="D177" s="41"/>
      <c r="E177" s="41"/>
      <c r="F177" s="41"/>
      <c r="G177" s="41"/>
      <c r="H177" s="41"/>
    </row>
    <row r="178" spans="1:8" ht="14.1" customHeight="1">
      <c r="A178" s="38"/>
      <c r="B178" s="43" t="s">
        <v>138</v>
      </c>
      <c r="C178" s="44" t="s">
        <v>64</v>
      </c>
      <c r="D178" s="60">
        <v>0</v>
      </c>
      <c r="E178" s="60">
        <v>0</v>
      </c>
      <c r="F178" s="60">
        <v>0</v>
      </c>
      <c r="G178" s="60">
        <v>0</v>
      </c>
      <c r="H178" s="41">
        <v>125344</v>
      </c>
    </row>
    <row r="179" spans="1:8" ht="14.1" customHeight="1">
      <c r="A179" s="66" t="s">
        <v>5</v>
      </c>
      <c r="B179" s="109">
        <v>1.103</v>
      </c>
      <c r="C179" s="86" t="s">
        <v>63</v>
      </c>
      <c r="D179" s="77">
        <f>D178</f>
        <v>0</v>
      </c>
      <c r="E179" s="77">
        <f t="shared" ref="E179:G179" si="36">E178</f>
        <v>0</v>
      </c>
      <c r="F179" s="77">
        <f t="shared" si="36"/>
        <v>0</v>
      </c>
      <c r="G179" s="77">
        <f t="shared" si="36"/>
        <v>0</v>
      </c>
      <c r="H179" s="76">
        <v>125344</v>
      </c>
    </row>
    <row r="180" spans="1:8" ht="14.1" customHeight="1">
      <c r="A180" s="38"/>
      <c r="B180" s="45"/>
      <c r="C180" s="40"/>
      <c r="D180" s="60"/>
      <c r="E180" s="60"/>
      <c r="F180" s="60"/>
      <c r="G180" s="60"/>
      <c r="H180" s="59"/>
    </row>
    <row r="181" spans="1:8" ht="14.1" customHeight="1">
      <c r="A181" s="38"/>
      <c r="B181" s="93" t="s">
        <v>69</v>
      </c>
      <c r="C181" s="40" t="s">
        <v>56</v>
      </c>
      <c r="D181" s="41"/>
      <c r="E181" s="41"/>
      <c r="F181" s="41"/>
      <c r="G181" s="41"/>
      <c r="H181" s="41"/>
    </row>
    <row r="182" spans="1:8" s="2" customFormat="1" ht="13.5" customHeight="1">
      <c r="A182" s="38"/>
      <c r="B182" s="47" t="s">
        <v>71</v>
      </c>
      <c r="C182" s="44" t="s">
        <v>14</v>
      </c>
      <c r="D182" s="41"/>
      <c r="E182" s="41"/>
      <c r="F182" s="41"/>
      <c r="G182" s="41"/>
      <c r="H182" s="41"/>
    </row>
    <row r="183" spans="1:8" s="2" customFormat="1" ht="13.5" customHeight="1">
      <c r="A183" s="94"/>
      <c r="B183" s="95" t="s">
        <v>72</v>
      </c>
      <c r="C183" s="108" t="s">
        <v>66</v>
      </c>
      <c r="D183" s="80">
        <v>4400</v>
      </c>
      <c r="E183" s="60">
        <v>0</v>
      </c>
      <c r="F183" s="60">
        <v>0</v>
      </c>
      <c r="G183" s="80">
        <v>4824</v>
      </c>
      <c r="H183" s="60">
        <v>0</v>
      </c>
    </row>
    <row r="184" spans="1:8" s="2" customFormat="1" ht="13.5" customHeight="1">
      <c r="A184" s="94"/>
      <c r="B184" s="95" t="s">
        <v>135</v>
      </c>
      <c r="C184" s="96" t="s">
        <v>136</v>
      </c>
      <c r="D184" s="60">
        <v>0</v>
      </c>
      <c r="E184" s="60">
        <v>0</v>
      </c>
      <c r="F184" s="60">
        <v>0</v>
      </c>
      <c r="G184" s="80">
        <v>774</v>
      </c>
      <c r="H184" s="60">
        <v>0</v>
      </c>
    </row>
    <row r="185" spans="1:8" ht="13.5" customHeight="1">
      <c r="A185" s="94" t="s">
        <v>5</v>
      </c>
      <c r="B185" s="47" t="s">
        <v>71</v>
      </c>
      <c r="C185" s="44" t="s">
        <v>14</v>
      </c>
      <c r="D185" s="76">
        <f t="shared" ref="D185:F185" si="37">SUM(D183:D183)</f>
        <v>4400</v>
      </c>
      <c r="E185" s="77">
        <f t="shared" si="37"/>
        <v>0</v>
      </c>
      <c r="F185" s="77">
        <f t="shared" si="37"/>
        <v>0</v>
      </c>
      <c r="G185" s="76">
        <f>SUM(G183:G184)</f>
        <v>5598</v>
      </c>
      <c r="H185" s="77">
        <v>0</v>
      </c>
    </row>
    <row r="186" spans="1:8" s="2" customFormat="1" ht="13.5" customHeight="1">
      <c r="A186" s="94" t="s">
        <v>5</v>
      </c>
      <c r="B186" s="93" t="s">
        <v>69</v>
      </c>
      <c r="C186" s="40" t="s">
        <v>56</v>
      </c>
      <c r="D186" s="76">
        <f>D185</f>
        <v>4400</v>
      </c>
      <c r="E186" s="77">
        <f t="shared" ref="E186:G186" si="38">E185</f>
        <v>0</v>
      </c>
      <c r="F186" s="77">
        <f t="shared" si="38"/>
        <v>0</v>
      </c>
      <c r="G186" s="76">
        <f t="shared" si="38"/>
        <v>5598</v>
      </c>
      <c r="H186" s="77">
        <v>0</v>
      </c>
    </row>
    <row r="187" spans="1:8" s="2" customFormat="1" ht="13.5" customHeight="1">
      <c r="A187" s="94" t="s">
        <v>5</v>
      </c>
      <c r="B187" s="47" t="s">
        <v>68</v>
      </c>
      <c r="C187" s="44" t="s">
        <v>62</v>
      </c>
      <c r="D187" s="76">
        <f t="shared" ref="D187:G187" si="39">D186+D179</f>
        <v>4400</v>
      </c>
      <c r="E187" s="77">
        <f t="shared" si="39"/>
        <v>0</v>
      </c>
      <c r="F187" s="77">
        <f t="shared" si="39"/>
        <v>0</v>
      </c>
      <c r="G187" s="76">
        <f t="shared" si="39"/>
        <v>5598</v>
      </c>
      <c r="H187" s="76">
        <v>125344</v>
      </c>
    </row>
    <row r="188" spans="1:8" s="2" customFormat="1">
      <c r="A188" s="94"/>
      <c r="B188" s="93"/>
      <c r="C188" s="44"/>
      <c r="D188" s="41"/>
      <c r="E188" s="41"/>
      <c r="F188" s="41"/>
      <c r="G188" s="41"/>
      <c r="H188" s="41"/>
    </row>
    <row r="189" spans="1:8" s="2" customFormat="1" ht="13.5" customHeight="1">
      <c r="A189" s="94"/>
      <c r="B189" s="47" t="s">
        <v>74</v>
      </c>
      <c r="C189" s="44" t="s">
        <v>75</v>
      </c>
      <c r="D189" s="41"/>
      <c r="E189" s="41"/>
      <c r="F189" s="41"/>
      <c r="G189" s="41"/>
      <c r="H189" s="41"/>
    </row>
    <row r="190" spans="1:8" s="2" customFormat="1" ht="13.5" customHeight="1">
      <c r="A190" s="94"/>
      <c r="B190" s="93" t="s">
        <v>76</v>
      </c>
      <c r="C190" s="40" t="s">
        <v>63</v>
      </c>
      <c r="D190" s="41"/>
      <c r="E190" s="41"/>
      <c r="F190" s="41"/>
      <c r="G190" s="41"/>
      <c r="H190" s="41"/>
    </row>
    <row r="191" spans="1:8" s="2" customFormat="1" ht="13.5" customHeight="1">
      <c r="A191" s="94"/>
      <c r="B191" s="47" t="s">
        <v>70</v>
      </c>
      <c r="C191" s="44" t="s">
        <v>11</v>
      </c>
      <c r="D191" s="41"/>
      <c r="E191" s="41"/>
      <c r="F191" s="41"/>
      <c r="G191" s="41"/>
      <c r="H191" s="41"/>
    </row>
    <row r="192" spans="1:8" s="2" customFormat="1" ht="28.9" customHeight="1">
      <c r="A192" s="97"/>
      <c r="B192" s="47" t="s">
        <v>99</v>
      </c>
      <c r="C192" s="44" t="s">
        <v>102</v>
      </c>
      <c r="D192" s="60">
        <v>0</v>
      </c>
      <c r="E192" s="60">
        <v>0</v>
      </c>
      <c r="F192" s="59">
        <v>7488</v>
      </c>
      <c r="G192" s="59">
        <v>7488</v>
      </c>
      <c r="H192" s="60">
        <v>0</v>
      </c>
    </row>
    <row r="193" spans="1:8" s="2" customFormat="1" ht="28.9" customHeight="1">
      <c r="A193" s="97"/>
      <c r="B193" s="47" t="s">
        <v>100</v>
      </c>
      <c r="C193" s="44" t="s">
        <v>101</v>
      </c>
      <c r="D193" s="59">
        <v>3520</v>
      </c>
      <c r="E193" s="60">
        <v>0</v>
      </c>
      <c r="F193" s="60">
        <v>0</v>
      </c>
      <c r="G193" s="60">
        <v>0</v>
      </c>
      <c r="H193" s="60">
        <v>0</v>
      </c>
    </row>
    <row r="194" spans="1:8" s="2" customFormat="1" ht="28.9" customHeight="1">
      <c r="A194" s="97"/>
      <c r="B194" s="47" t="s">
        <v>104</v>
      </c>
      <c r="C194" s="44" t="s">
        <v>122</v>
      </c>
      <c r="D194" s="60">
        <v>0</v>
      </c>
      <c r="E194" s="60">
        <v>0</v>
      </c>
      <c r="F194" s="59">
        <v>6620</v>
      </c>
      <c r="G194" s="59">
        <v>6620</v>
      </c>
      <c r="H194" s="60">
        <v>0</v>
      </c>
    </row>
    <row r="195" spans="1:8" s="2" customFormat="1" ht="28.9" customHeight="1">
      <c r="A195" s="97"/>
      <c r="B195" s="47" t="s">
        <v>106</v>
      </c>
      <c r="C195" s="44" t="s">
        <v>143</v>
      </c>
      <c r="D195" s="60">
        <v>0</v>
      </c>
      <c r="E195" s="60">
        <v>0</v>
      </c>
      <c r="F195" s="59">
        <v>30000</v>
      </c>
      <c r="G195" s="59">
        <v>30000</v>
      </c>
      <c r="H195" s="59">
        <v>1</v>
      </c>
    </row>
    <row r="196" spans="1:8" s="2" customFormat="1">
      <c r="A196" s="94" t="s">
        <v>5</v>
      </c>
      <c r="B196" s="93" t="s">
        <v>76</v>
      </c>
      <c r="C196" s="40" t="s">
        <v>63</v>
      </c>
      <c r="D196" s="76">
        <f t="shared" ref="D196:G196" si="40">SUM(D192:D195)</f>
        <v>3520</v>
      </c>
      <c r="E196" s="77">
        <f t="shared" si="40"/>
        <v>0</v>
      </c>
      <c r="F196" s="76">
        <f t="shared" si="40"/>
        <v>44108</v>
      </c>
      <c r="G196" s="76">
        <f t="shared" si="40"/>
        <v>44108</v>
      </c>
      <c r="H196" s="76">
        <v>1</v>
      </c>
    </row>
    <row r="197" spans="1:8" s="2" customFormat="1">
      <c r="A197" s="94" t="s">
        <v>5</v>
      </c>
      <c r="B197" s="47" t="s">
        <v>74</v>
      </c>
      <c r="C197" s="44" t="s">
        <v>75</v>
      </c>
      <c r="D197" s="70">
        <f t="shared" ref="D197:G197" si="41">D196</f>
        <v>3520</v>
      </c>
      <c r="E197" s="54">
        <f t="shared" si="41"/>
        <v>0</v>
      </c>
      <c r="F197" s="70">
        <f t="shared" si="41"/>
        <v>44108</v>
      </c>
      <c r="G197" s="70">
        <f t="shared" si="41"/>
        <v>44108</v>
      </c>
      <c r="H197" s="70">
        <v>1</v>
      </c>
    </row>
    <row r="198" spans="1:8" s="2" customFormat="1">
      <c r="A198" s="66" t="s">
        <v>5</v>
      </c>
      <c r="B198" s="89">
        <v>4711</v>
      </c>
      <c r="C198" s="86" t="s">
        <v>67</v>
      </c>
      <c r="D198" s="76">
        <f t="shared" ref="D198:G198" si="42">D197+D187</f>
        <v>7920</v>
      </c>
      <c r="E198" s="77">
        <f t="shared" si="42"/>
        <v>0</v>
      </c>
      <c r="F198" s="76">
        <f t="shared" si="42"/>
        <v>44108</v>
      </c>
      <c r="G198" s="76">
        <f t="shared" si="42"/>
        <v>49706</v>
      </c>
      <c r="H198" s="76">
        <v>125345</v>
      </c>
    </row>
    <row r="199" spans="1:8">
      <c r="A199" s="90" t="s">
        <v>5</v>
      </c>
      <c r="B199" s="91"/>
      <c r="C199" s="92" t="s">
        <v>65</v>
      </c>
      <c r="D199" s="70">
        <f t="shared" ref="D199:G199" si="43">D198</f>
        <v>7920</v>
      </c>
      <c r="E199" s="54">
        <f t="shared" si="43"/>
        <v>0</v>
      </c>
      <c r="F199" s="70">
        <f t="shared" si="43"/>
        <v>44108</v>
      </c>
      <c r="G199" s="70">
        <f t="shared" si="43"/>
        <v>49706</v>
      </c>
      <c r="H199" s="70">
        <v>125345</v>
      </c>
    </row>
    <row r="200" spans="1:8">
      <c r="A200" s="90" t="s">
        <v>5</v>
      </c>
      <c r="B200" s="91"/>
      <c r="C200" s="92" t="s">
        <v>1</v>
      </c>
      <c r="D200" s="78">
        <f t="shared" ref="D200:G200" si="44">D199+D171</f>
        <v>276912</v>
      </c>
      <c r="E200" s="78">
        <f t="shared" si="44"/>
        <v>30453</v>
      </c>
      <c r="F200" s="76">
        <f t="shared" si="44"/>
        <v>1628206</v>
      </c>
      <c r="G200" s="78">
        <f t="shared" si="44"/>
        <v>1824000</v>
      </c>
      <c r="H200" s="78">
        <v>1334709</v>
      </c>
    </row>
    <row r="201" spans="1:8" ht="11.1" customHeight="1">
      <c r="A201" s="38"/>
      <c r="B201" s="39"/>
      <c r="C201" s="98"/>
      <c r="D201" s="41"/>
      <c r="E201" s="41"/>
      <c r="G201" s="41"/>
      <c r="H201" s="41"/>
    </row>
    <row r="202" spans="1:8">
      <c r="A202" s="23" t="s">
        <v>92</v>
      </c>
      <c r="B202" s="99" t="s">
        <v>91</v>
      </c>
      <c r="F202" s="27"/>
    </row>
    <row r="203" spans="1:8">
      <c r="B203" s="99"/>
      <c r="F203" s="27"/>
    </row>
    <row r="204" spans="1:8" ht="25.5">
      <c r="A204" s="23" t="s">
        <v>105</v>
      </c>
      <c r="B204" s="110">
        <v>2702</v>
      </c>
      <c r="C204" s="23" t="s">
        <v>146</v>
      </c>
      <c r="D204" s="100">
        <v>0</v>
      </c>
      <c r="E204" s="60">
        <v>0</v>
      </c>
      <c r="F204" s="52">
        <v>0</v>
      </c>
      <c r="G204" s="52">
        <v>0</v>
      </c>
      <c r="H204" s="52">
        <v>0</v>
      </c>
    </row>
    <row r="205" spans="1:8">
      <c r="A205" s="38" t="s">
        <v>105</v>
      </c>
      <c r="B205" s="39">
        <v>2702</v>
      </c>
      <c r="C205" s="101" t="s">
        <v>147</v>
      </c>
      <c r="D205" s="102">
        <v>1463</v>
      </c>
      <c r="E205" s="27">
        <v>1</v>
      </c>
      <c r="F205" s="63">
        <v>2000</v>
      </c>
      <c r="G205" s="63">
        <v>2000</v>
      </c>
      <c r="H205" s="56">
        <v>2000</v>
      </c>
    </row>
    <row r="206" spans="1:8">
      <c r="A206" s="38"/>
      <c r="B206" s="39"/>
      <c r="C206" s="103"/>
      <c r="D206" s="104"/>
      <c r="E206" s="104"/>
      <c r="F206" s="104"/>
      <c r="G206" s="104"/>
      <c r="H206" s="104"/>
    </row>
    <row r="207" spans="1:8">
      <c r="A207" s="38"/>
      <c r="B207" s="97"/>
      <c r="C207" s="103"/>
      <c r="D207" s="104"/>
      <c r="E207" s="104"/>
      <c r="F207" s="104"/>
      <c r="G207" s="104"/>
      <c r="H207" s="104"/>
    </row>
    <row r="208" spans="1:8">
      <c r="A208" s="38"/>
      <c r="B208" s="97"/>
      <c r="C208" s="103"/>
      <c r="D208" s="104"/>
      <c r="E208" s="104"/>
      <c r="F208" s="104"/>
      <c r="G208" s="104"/>
      <c r="H208" s="104"/>
    </row>
    <row r="209" spans="1:8">
      <c r="A209" s="38"/>
      <c r="B209" s="97"/>
      <c r="C209" s="103"/>
      <c r="D209" s="104"/>
      <c r="E209" s="104"/>
      <c r="F209" s="104"/>
      <c r="G209" s="104"/>
      <c r="H209" s="104"/>
    </row>
    <row r="210" spans="1:8">
      <c r="A210" s="38"/>
      <c r="B210" s="97"/>
      <c r="C210" s="103"/>
      <c r="D210" s="104"/>
      <c r="E210" s="104"/>
      <c r="F210" s="104"/>
      <c r="G210" s="104"/>
      <c r="H210" s="104"/>
    </row>
    <row r="211" spans="1:8">
      <c r="A211" s="38"/>
      <c r="B211" s="97"/>
      <c r="C211" s="103"/>
      <c r="D211" s="104"/>
      <c r="E211" s="104"/>
      <c r="F211" s="104"/>
      <c r="G211" s="104"/>
      <c r="H211" s="104"/>
    </row>
  </sheetData>
  <customSheetViews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4">
    <mergeCell ref="A1:H1"/>
    <mergeCell ref="A2:H2"/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5" firstPageNumber="146" orientation="landscape" blackAndWhite="1" useFirstPageNumber="1" r:id="rId4"/>
  <headerFooter alignWithMargins="0">
    <oddHeader xml:space="preserve">&amp;C   </oddHeader>
    <oddFooter>&amp;C&amp;"Times New Roman,Bold"  &amp;P</oddFooter>
  </headerFooter>
  <rowBreaks count="4" manualBreakCount="4">
    <brk id="38" max="7" man="1"/>
    <brk id="72" max="7" man="1"/>
    <brk id="103" max="7" man="1"/>
    <brk id="172" max="7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dem19</vt:lpstr>
      <vt:lpstr>'dem19'!fcd</vt:lpstr>
      <vt:lpstr>'dem19'!fcpcap</vt:lpstr>
      <vt:lpstr>'dem19'!mi</vt:lpstr>
      <vt:lpstr>'dem19'!Print_Area</vt:lpstr>
      <vt:lpstr>'dem19'!Print_Titles</vt:lpstr>
      <vt:lpstr>'dem19'!voted</vt:lpstr>
      <vt:lpstr>waterresourcerevenue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2018-02-27T09:37:27Z</cp:lastPrinted>
  <dcterms:created xsi:type="dcterms:W3CDTF">2004-06-02T16:19:06Z</dcterms:created>
  <dcterms:modified xsi:type="dcterms:W3CDTF">2018-04-07T07:50:28Z</dcterms:modified>
</cp:coreProperties>
</file>