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4" sheetId="4" r:id="rId1"/>
  </sheets>
  <definedNames>
    <definedName name="__123Graph_D" hidden="1">#REF!</definedName>
    <definedName name="_xlnm._FilterDatabase" localSheetId="0" hidden="1">'Dem4'!$A$16:$L$136</definedName>
    <definedName name="charged">#REF!</definedName>
    <definedName name="coop" localSheetId="0">'Dem4'!$D$119:$L$119</definedName>
    <definedName name="coopcap" localSheetId="0">'Dem4'!$D$129:$L$129</definedName>
    <definedName name="cooperation" localSheetId="0">'Dem4'!$E$11:$G$11</definedName>
    <definedName name="cooprec" localSheetId="0">'Dem4'!#REF!</definedName>
    <definedName name="coprec" localSheetId="0">'Dem4'!#REF!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ncfund">#REF!</definedName>
    <definedName name="ncrec">#REF!</definedName>
    <definedName name="ncrec1">#REF!</definedName>
    <definedName name="np" localSheetId="0">'Dem4'!$K$131</definedName>
    <definedName name="pension">#REF!</definedName>
    <definedName name="_xlnm.Print_Area" localSheetId="0">'Dem4'!$A$1:$L$134</definedName>
    <definedName name="_xlnm.Print_Titles" localSheetId="0">'Dem4'!$13:$16</definedName>
    <definedName name="pwcap" localSheetId="0">'Dem4'!#REF!</definedName>
    <definedName name="rec" localSheetId="0">'Dem4'!#REF!</definedName>
    <definedName name="revise" localSheetId="0">'Dem4'!$D$145:$I$145</definedName>
    <definedName name="revrec" localSheetId="0">'Dem4'!#REF!</definedName>
    <definedName name="socialwelfare">#REF!</definedName>
    <definedName name="spfrd">#REF!</definedName>
    <definedName name="sss">#REF!</definedName>
    <definedName name="summary" localSheetId="0">'Dem4'!$D$140:$I$140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'Dem4'!$A$1:$L$131</definedName>
    <definedName name="Z_239EE218_578E_4317_BEED_14D5D7089E27_.wvu.PrintArea" localSheetId="0" hidden="1">'Dem4'!$A$1:$L$131</definedName>
    <definedName name="Z_239EE218_578E_4317_BEED_14D5D7089E27_.wvu.PrintTitles" localSheetId="0" hidden="1">'Dem4'!$13:$16</definedName>
    <definedName name="Z_302A3EA3_AE96_11D5_A646_0050BA3D7AFD_.wvu.FilterData" localSheetId="0" hidden="1">'Dem4'!$A$1:$L$131</definedName>
    <definedName name="Z_302A3EA3_AE96_11D5_A646_0050BA3D7AFD_.wvu.PrintArea" localSheetId="0" hidden="1">'Dem4'!$A$1:$L$131</definedName>
    <definedName name="Z_302A3EA3_AE96_11D5_A646_0050BA3D7AFD_.wvu.PrintTitles" localSheetId="0" hidden="1">'Dem4'!$13:$16</definedName>
    <definedName name="Z_36DBA021_0ECB_11D4_8064_004005726899_.wvu.FilterData" localSheetId="0" hidden="1">'Dem4'!$C$17:$C$131</definedName>
    <definedName name="Z_36DBA021_0ECB_11D4_8064_004005726899_.wvu.PrintArea" localSheetId="0" hidden="1">'Dem4'!$A$1:$L$131</definedName>
    <definedName name="Z_36DBA021_0ECB_11D4_8064_004005726899_.wvu.PrintTitles" localSheetId="0" hidden="1">'Dem4'!$13:$16</definedName>
    <definedName name="Z_93EBE921_AE91_11D5_8685_004005726899_.wvu.FilterData" localSheetId="0" hidden="1">'Dem4'!$C$17:$C$131</definedName>
    <definedName name="Z_93EBE921_AE91_11D5_8685_004005726899_.wvu.PrintArea" localSheetId="0" hidden="1">'Dem4'!$A$1:$L$131</definedName>
    <definedName name="Z_93EBE921_AE91_11D5_8685_004005726899_.wvu.PrintTitles" localSheetId="0" hidden="1">'Dem4'!$13:$16</definedName>
    <definedName name="Z_94DA79C1_0FDE_11D5_9579_000021DAEEA2_.wvu.FilterData" localSheetId="0" hidden="1">'Dem4'!$C$17:$C$131</definedName>
    <definedName name="Z_94DA79C1_0FDE_11D5_9579_000021DAEEA2_.wvu.PrintArea" localSheetId="0" hidden="1">'Dem4'!$A$1:$L$131</definedName>
    <definedName name="Z_94DA79C1_0FDE_11D5_9579_000021DAEEA2_.wvu.PrintTitles" localSheetId="0" hidden="1">'Dem4'!$13:$16</definedName>
    <definedName name="Z_C868F8C3_16D7_11D5_A68D_81D6213F5331_.wvu.FilterData" localSheetId="0" hidden="1">'Dem4'!$C$17:$C$131</definedName>
    <definedName name="Z_C868F8C3_16D7_11D5_A68D_81D6213F5331_.wvu.PrintArea" localSheetId="0" hidden="1">'Dem4'!$A$1:$L$131</definedName>
    <definedName name="Z_C868F8C3_16D7_11D5_A68D_81D6213F5331_.wvu.PrintTitles" localSheetId="0" hidden="1">'Dem4'!$13:$16</definedName>
    <definedName name="Z_E5DF37BD_125C_11D5_8DC4_D0F5D88B3549_.wvu.FilterData" localSheetId="0" hidden="1">'Dem4'!$C$17:$C$131</definedName>
    <definedName name="Z_E5DF37BD_125C_11D5_8DC4_D0F5D88B3549_.wvu.PrintArea" localSheetId="0" hidden="1">'Dem4'!$A$1:$L$131</definedName>
    <definedName name="Z_E5DF37BD_125C_11D5_8DC4_D0F5D88B3549_.wvu.PrintTitles" localSheetId="0" hidden="1">'Dem4'!$13:$16</definedName>
    <definedName name="Z_F8ADACC1_164E_11D6_B603_000021DAEEA2_.wvu.FilterData" localSheetId="0" hidden="1">'Dem4'!$C$17:$C$131</definedName>
    <definedName name="Z_F8ADACC1_164E_11D6_B603_000021DAEEA2_.wvu.PrintArea" localSheetId="0" hidden="1">'Dem4'!$A$1:$L$131</definedName>
    <definedName name="Z_F8ADACC1_164E_11D6_B603_000021DAEEA2_.wvu.PrintTitles" localSheetId="0" hidden="1">'Dem4'!$13:$16</definedName>
  </definedNames>
  <calcPr calcId="125725"/>
</workbook>
</file>

<file path=xl/calcChain.xml><?xml version="1.0" encoding="utf-8"?>
<calcChain xmlns="http://schemas.openxmlformats.org/spreadsheetml/2006/main">
  <c r="J127" i="4"/>
  <c r="J128" s="1"/>
  <c r="H127"/>
  <c r="H128" s="1"/>
  <c r="F127"/>
  <c r="F128" s="1"/>
  <c r="D127"/>
  <c r="D128" s="1"/>
  <c r="F113"/>
  <c r="H113"/>
  <c r="J113"/>
  <c r="K113"/>
  <c r="D113"/>
  <c r="F109"/>
  <c r="H109"/>
  <c r="J109"/>
  <c r="K109"/>
  <c r="D109"/>
  <c r="J114" l="1"/>
  <c r="D114"/>
  <c r="F114"/>
  <c r="H114"/>
  <c r="K114"/>
  <c r="J52"/>
  <c r="J39"/>
  <c r="J32"/>
  <c r="J24"/>
  <c r="J82"/>
  <c r="J81"/>
  <c r="J76"/>
  <c r="J75"/>
  <c r="J70"/>
  <c r="J69"/>
  <c r="J64"/>
  <c r="J63"/>
  <c r="J58"/>
  <c r="J57"/>
  <c r="J51"/>
  <c r="J45"/>
  <c r="J44"/>
  <c r="J38"/>
  <c r="J31"/>
  <c r="J23"/>
  <c r="J118"/>
  <c r="J103"/>
  <c r="J104" s="1"/>
  <c r="J98"/>
  <c r="J94"/>
  <c r="J89"/>
  <c r="H129"/>
  <c r="H130" s="1"/>
  <c r="F129"/>
  <c r="F130" s="1"/>
  <c r="D129"/>
  <c r="D130" s="1"/>
  <c r="H118"/>
  <c r="F118"/>
  <c r="D118"/>
  <c r="H103"/>
  <c r="H104" s="1"/>
  <c r="F103"/>
  <c r="F104" s="1"/>
  <c r="D103"/>
  <c r="D104" s="1"/>
  <c r="H98"/>
  <c r="F98"/>
  <c r="D98"/>
  <c r="H94"/>
  <c r="F94"/>
  <c r="D94"/>
  <c r="H89"/>
  <c r="F89"/>
  <c r="D89"/>
  <c r="H83"/>
  <c r="F83"/>
  <c r="D83"/>
  <c r="H77"/>
  <c r="F77"/>
  <c r="D77"/>
  <c r="H71"/>
  <c r="F71"/>
  <c r="D71"/>
  <c r="H65"/>
  <c r="F65"/>
  <c r="D65"/>
  <c r="H59"/>
  <c r="F59"/>
  <c r="D59"/>
  <c r="H53"/>
  <c r="F53"/>
  <c r="D53"/>
  <c r="H46"/>
  <c r="F46"/>
  <c r="D46"/>
  <c r="H40"/>
  <c r="F40"/>
  <c r="D40"/>
  <c r="H33"/>
  <c r="F33"/>
  <c r="D33"/>
  <c r="H26"/>
  <c r="F26"/>
  <c r="D26"/>
  <c r="K26"/>
  <c r="J53" l="1"/>
  <c r="J40"/>
  <c r="J65"/>
  <c r="J33"/>
  <c r="J59"/>
  <c r="J83"/>
  <c r="J77"/>
  <c r="J71"/>
  <c r="J46"/>
  <c r="J26"/>
  <c r="D84"/>
  <c r="D119" s="1"/>
  <c r="D120" s="1"/>
  <c r="D131" s="1"/>
  <c r="H84"/>
  <c r="H119" s="1"/>
  <c r="H120" s="1"/>
  <c r="H131" s="1"/>
  <c r="F84"/>
  <c r="F119" s="1"/>
  <c r="F120" s="1"/>
  <c r="F131" s="1"/>
  <c r="K128"/>
  <c r="K129" s="1"/>
  <c r="K130" s="1"/>
  <c r="K118"/>
  <c r="K103"/>
  <c r="K104" s="1"/>
  <c r="K98"/>
  <c r="K94"/>
  <c r="K89"/>
  <c r="K83"/>
  <c r="K77"/>
  <c r="K71"/>
  <c r="K65"/>
  <c r="K59"/>
  <c r="K53"/>
  <c r="K46"/>
  <c r="K40"/>
  <c r="K33"/>
  <c r="J129"/>
  <c r="J130" s="1"/>
  <c r="J84" l="1"/>
  <c r="J119" s="1"/>
  <c r="J120" s="1"/>
  <c r="J131" s="1"/>
  <c r="K84"/>
  <c r="K119" s="1"/>
  <c r="K120" s="1"/>
  <c r="K131" s="1"/>
  <c r="F11" l="1"/>
  <c r="E11" l="1"/>
  <c r="G11" s="1"/>
</calcChain>
</file>

<file path=xl/comments1.xml><?xml version="1.0" encoding="utf-8"?>
<comments xmlns="http://schemas.openxmlformats.org/spreadsheetml/2006/main">
  <authors>
    <author>binod</author>
  </authors>
  <commentList>
    <comment ref="K49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19 nos. regular employee and 1 no fixed pay employee Rs.5000/- pm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10 nos. employee</t>
        </r>
      </text>
    </comment>
    <comment ref="K68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10 nos. employee</t>
        </r>
      </text>
    </comment>
    <comment ref="G74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4 nos. employee</t>
        </r>
      </text>
    </comment>
    <comment ref="K74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4 nos. employee</t>
        </r>
      </text>
    </comment>
    <comment ref="G80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11 nos. employee</t>
        </r>
      </text>
    </comment>
    <comment ref="K80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11 nos. employee</t>
        </r>
      </text>
    </comment>
  </commentList>
</comments>
</file>

<file path=xl/sharedStrings.xml><?xml version="1.0" encoding="utf-8"?>
<sst xmlns="http://schemas.openxmlformats.org/spreadsheetml/2006/main" count="195" uniqueCount="102">
  <si>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</si>
  <si>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</si>
  <si>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</si>
  <si>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</si>
  <si>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</si>
  <si>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</si>
  <si>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</si>
  <si>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</si>
  <si>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</si>
  <si>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</si>
  <si>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</si>
  <si>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</si>
  <si>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</si>
  <si>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</si>
  <si>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</si>
  <si>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</si>
  <si>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</si>
  <si>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</si>
  <si>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</si>
  <si>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</si>
  <si>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</si>
  <si>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</si>
  <si>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</si>
  <si>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</si>
  <si>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</si>
  <si>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</si>
  <si>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</si>
  <si>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</si>
  <si>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</si>
  <si>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</si>
  <si>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</si>
  <si>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</si>
  <si>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</si>
  <si>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</si>
  <si>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</si>
  <si>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</si>
  <si>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</si>
  <si>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</si>
  <si>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</si>
  <si>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</si>
  <si>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</si>
  <si>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</si>
  <si>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</si>
  <si>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</si>
  <si>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</si>
  <si>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</si>
  <si>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</si>
  <si>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</si>
  <si>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</si>
  <si>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</si>
  <si>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</si>
  <si>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</si>
  <si>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</si>
  <si>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</si>
  <si>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</si>
  <si>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</si>
  <si>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</si>
  <si>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</si>
  <si>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</si>
  <si>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</si>
  <si>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</si>
  <si>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</si>
  <si>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</si>
  <si>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</si>
  <si>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</si>
  <si>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</si>
  <si>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</si>
  <si>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</si>
  <si>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</si>
  <si>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</si>
  <si>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</si>
  <si>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</si>
  <si>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</si>
  <si>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</si>
  <si>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</si>
  <si>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Grants-in-aid</t>
  </si>
  <si>
    <t>II. Details of the estimates and the heads under which this grant will be accounted for:</t>
  </si>
  <si>
    <t>Capital</t>
  </si>
  <si>
    <t>C - Economic Services (a) Agriculture &amp; Allied Activities</t>
  </si>
  <si>
    <t>A - Capital Account on Economic Services</t>
  </si>
  <si>
    <t>61.00.53</t>
  </si>
  <si>
    <t>Major Works</t>
  </si>
  <si>
    <t>Construction of Co-operative Training Institute (SPA)</t>
  </si>
  <si>
    <t>(In Thousands of Rupees)</t>
  </si>
  <si>
    <t>Rec</t>
  </si>
  <si>
    <t>Co-operation, 911- Recoveries of overpayment</t>
  </si>
  <si>
    <t>Budget Estimate</t>
  </si>
  <si>
    <t>00.44.42</t>
  </si>
  <si>
    <t>I. Estimate of the amount required in the year ending 31st March, 2020 to defray the charges in respect of Co-operation</t>
  </si>
  <si>
    <t>2019-20</t>
  </si>
  <si>
    <t>00.44.02</t>
  </si>
  <si>
    <t>Wages</t>
  </si>
  <si>
    <t>00.45.02</t>
  </si>
  <si>
    <t>00.46.02</t>
  </si>
  <si>
    <t>00.48.02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</si>
  <si>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</si>
  <si>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</si>
  <si>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</si>
  <si>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</si>
  <si>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</si>
  <si>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</si>
  <si>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Lump sum provision for revision of Pay &amp;
Allowances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</si>
</sst>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"/>
    <numFmt numFmtId="171" formatCode="00.#0"/>
    <numFmt numFmtId="172" formatCode="0_);\(0\)"/>
    <numFmt numFmtId="173" formatCode="0;[Red]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1">
    <xf numFmtId="0" fontId="0" fillId="0" borderId="0" xfId="0"/>
    <xf numFmtId="0" fontId="5" fillId="0" borderId="0" xfId="10" applyFont="1" applyFill="1" applyBorder="1" applyAlignment="1" applyProtection="1">
      <alignment horizontal="left" vertical="top" wrapText="1"/>
    </xf>
    <xf numFmtId="0" fontId="5" fillId="0" borderId="0" xfId="10" applyFont="1" applyFill="1" applyBorder="1" applyAlignment="1" applyProtection="1">
      <alignment horizontal="right" vertical="top" wrapText="1"/>
    </xf>
    <xf numFmtId="0" fontId="5" fillId="0" borderId="2" xfId="9" applyFont="1" applyFill="1" applyBorder="1" applyAlignment="1" applyProtection="1">
      <alignment horizontal="left"/>
    </xf>
    <xf numFmtId="0" fontId="5" fillId="0" borderId="2" xfId="9" applyNumberFormat="1" applyFont="1" applyFill="1" applyBorder="1" applyProtection="1"/>
    <xf numFmtId="0" fontId="5" fillId="0" borderId="2" xfId="9" applyNumberFormat="1" applyFont="1" applyFill="1" applyBorder="1" applyAlignment="1" applyProtection="1">
      <alignment horizontal="left"/>
    </xf>
    <xf numFmtId="164" fontId="5" fillId="0" borderId="2" xfId="1" applyFont="1" applyFill="1" applyBorder="1" applyAlignment="1" applyProtection="1">
      <alignment horizontal="right"/>
    </xf>
    <xf numFmtId="164" fontId="7" fillId="0" borderId="2" xfId="1" applyFont="1" applyFill="1" applyBorder="1" applyAlignment="1" applyProtection="1">
      <alignment horizontal="right"/>
    </xf>
    <xf numFmtId="0" fontId="8" fillId="0" borderId="2" xfId="9" applyNumberFormat="1" applyFont="1" applyFill="1" applyBorder="1" applyAlignment="1" applyProtection="1">
      <alignment horizontal="right"/>
    </xf>
    <xf numFmtId="0" fontId="5" fillId="0" borderId="0" xfId="10" applyFont="1" applyFill="1" applyBorder="1" applyAlignment="1" applyProtection="1">
      <alignment vertical="top"/>
    </xf>
    <xf numFmtId="0" fontId="5" fillId="0" borderId="0" xfId="10" applyFont="1" applyFill="1" applyProtection="1"/>
    <xf numFmtId="0" fontId="5" fillId="0" borderId="3" xfId="10" applyFont="1" applyFill="1" applyBorder="1" applyAlignment="1" applyProtection="1">
      <alignment horizontal="left" vertical="top" wrapText="1"/>
    </xf>
    <xf numFmtId="0" fontId="5" fillId="0" borderId="3" xfId="10" applyFont="1" applyFill="1" applyBorder="1" applyAlignment="1" applyProtection="1">
      <alignment horizontal="right" vertical="top" wrapText="1"/>
    </xf>
    <xf numFmtId="0" fontId="5" fillId="0" borderId="0" xfId="9" applyFont="1" applyFill="1" applyBorder="1" applyAlignment="1" applyProtection="1">
      <alignment horizontal="left"/>
    </xf>
    <xf numFmtId="0" fontId="5" fillId="0" borderId="2" xfId="10" applyFont="1" applyFill="1" applyBorder="1" applyAlignment="1" applyProtection="1">
      <alignment horizontal="left" vertical="top" wrapText="1"/>
    </xf>
    <xf numFmtId="0" fontId="5" fillId="0" borderId="2" xfId="10" applyFont="1" applyFill="1" applyBorder="1" applyAlignment="1" applyProtection="1">
      <alignment horizontal="right" vertical="top" wrapText="1"/>
    </xf>
    <xf numFmtId="0" fontId="5" fillId="0" borderId="2" xfId="9" applyNumberFormat="1" applyFont="1" applyFill="1" applyBorder="1" applyAlignment="1" applyProtection="1">
      <alignment horizontal="right"/>
    </xf>
    <xf numFmtId="0" fontId="5" fillId="0" borderId="2" xfId="9" applyNumberFormat="1" applyFont="1" applyFill="1" applyBorder="1" applyAlignment="1" applyProtection="1">
      <alignment vertical="center" wrapText="1"/>
    </xf>
    <xf numFmtId="0" fontId="5" fillId="0" borderId="1" xfId="7" applyFont="1" applyFill="1" applyBorder="1" applyAlignment="1">
      <alignment vertical="top"/>
    </xf>
    <xf numFmtId="0" fontId="5" fillId="0" borderId="1" xfId="7" applyFont="1" applyFill="1" applyBorder="1" applyAlignment="1">
      <alignment horizontal="right" vertical="top"/>
    </xf>
    <xf numFmtId="0" fontId="6" fillId="0" borderId="1" xfId="7" applyFont="1" applyFill="1" applyBorder="1" applyAlignment="1" applyProtection="1">
      <alignment horizontal="justify" vertical="justify"/>
    </xf>
    <xf numFmtId="0" fontId="5" fillId="0" borderId="1" xfId="1" applyNumberFormat="1" applyFont="1" applyFill="1" applyBorder="1" applyAlignment="1" applyProtection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0" fontId="5" fillId="0" borderId="0" xfId="7" applyFont="1" applyFill="1"/>
    <xf numFmtId="0" fontId="6" fillId="0" borderId="0" xfId="7" applyFont="1" applyFill="1" applyBorder="1" applyAlignment="1" applyProtection="1">
      <alignment horizontal="center" vertical="top"/>
    </xf>
    <xf numFmtId="0" fontId="6" fillId="0" borderId="0" xfId="7" applyFont="1" applyFill="1" applyBorder="1" applyAlignment="1" applyProtection="1">
      <alignment horizontal="right" vertical="top"/>
    </xf>
    <xf numFmtId="0" fontId="6" fillId="0" borderId="0" xfId="7" applyFont="1" applyFill="1" applyBorder="1" applyAlignment="1" applyProtection="1">
      <alignment horizontal="center"/>
    </xf>
    <xf numFmtId="0" fontId="6" fillId="0" borderId="0" xfId="7" applyNumberFormat="1" applyFont="1" applyFill="1" applyBorder="1" applyAlignment="1" applyProtection="1">
      <alignment horizontal="center"/>
    </xf>
    <xf numFmtId="0" fontId="5" fillId="0" borderId="0" xfId="7" applyFont="1" applyFill="1" applyBorder="1" applyAlignment="1">
      <alignment vertical="top"/>
    </xf>
    <xf numFmtId="0" fontId="5" fillId="0" borderId="0" xfId="7" applyFont="1" applyFill="1" applyBorder="1" applyAlignment="1">
      <alignment horizontal="right" vertical="top"/>
    </xf>
    <xf numFmtId="0" fontId="5" fillId="0" borderId="0" xfId="7" applyFont="1" applyFill="1" applyBorder="1" applyAlignment="1">
      <alignment horizontal="justify" vertical="justify"/>
    </xf>
    <xf numFmtId="0" fontId="5" fillId="0" borderId="0" xfId="7" applyNumberFormat="1" applyFont="1" applyFill="1" applyBorder="1" applyAlignment="1">
      <alignment horizontal="right"/>
    </xf>
    <xf numFmtId="0" fontId="6" fillId="0" borderId="0" xfId="7" applyNumberFormat="1" applyFont="1" applyFill="1" applyBorder="1" applyAlignment="1">
      <alignment horizontal="center"/>
    </xf>
    <xf numFmtId="0" fontId="5" fillId="0" borderId="0" xfId="7" applyFont="1" applyFill="1" applyBorder="1" applyAlignment="1" applyProtection="1">
      <alignment horizontal="left"/>
    </xf>
    <xf numFmtId="0" fontId="5" fillId="0" borderId="0" xfId="7" applyFont="1" applyFill="1" applyBorder="1"/>
    <xf numFmtId="0" fontId="5" fillId="0" borderId="0" xfId="7" applyNumberFormat="1" applyFont="1" applyFill="1" applyBorder="1"/>
    <xf numFmtId="0" fontId="5" fillId="0" borderId="0" xfId="7" applyFont="1" applyFill="1" applyAlignment="1">
      <alignment vertical="top"/>
    </xf>
    <xf numFmtId="0" fontId="5" fillId="0" borderId="0" xfId="7" applyFont="1" applyFill="1" applyAlignment="1">
      <alignment horizontal="right" vertical="top"/>
    </xf>
    <xf numFmtId="0" fontId="5" fillId="0" borderId="0" xfId="7" applyFont="1" applyFill="1" applyAlignment="1">
      <alignment horizontal="justify" vertical="justify"/>
    </xf>
    <xf numFmtId="0" fontId="5" fillId="0" borderId="0" xfId="7" applyNumberFormat="1" applyFont="1" applyFill="1" applyAlignment="1" applyProtection="1">
      <alignment horizontal="right"/>
    </xf>
    <xf numFmtId="0" fontId="5" fillId="0" borderId="0" xfId="7" applyNumberFormat="1" applyFont="1" applyFill="1"/>
    <xf numFmtId="0" fontId="5" fillId="0" borderId="0" xfId="7" applyFont="1" applyFill="1" applyAlignment="1" applyProtection="1">
      <alignment horizontal="center"/>
    </xf>
    <xf numFmtId="0" fontId="5" fillId="0" borderId="0" xfId="7" applyNumberFormat="1" applyFont="1" applyFill="1" applyAlignment="1" applyProtection="1">
      <alignment horizontal="center"/>
    </xf>
    <xf numFmtId="164" fontId="5" fillId="0" borderId="0" xfId="1" applyFont="1" applyFill="1" applyAlignment="1">
      <alignment horizontal="right"/>
    </xf>
    <xf numFmtId="0" fontId="6" fillId="0" borderId="0" xfId="7" applyNumberFormat="1" applyFont="1" applyFill="1" applyAlignment="1">
      <alignment horizontal="center"/>
    </xf>
    <xf numFmtId="0" fontId="5" fillId="0" borderId="0" xfId="7" applyFont="1" applyFill="1" applyAlignment="1" applyProtection="1"/>
    <xf numFmtId="164" fontId="5" fillId="0" borderId="0" xfId="1" applyFont="1" applyFill="1" applyAlignment="1" applyProtection="1">
      <alignment horizontal="right"/>
    </xf>
    <xf numFmtId="0" fontId="6" fillId="0" borderId="0" xfId="8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0" xfId="7" applyNumberFormat="1" applyFont="1" applyFill="1" applyBorder="1" applyAlignment="1">
      <alignment horizontal="left"/>
    </xf>
    <xf numFmtId="0" fontId="5" fillId="0" borderId="0" xfId="10" applyFont="1" applyFill="1" applyBorder="1" applyAlignment="1" applyProtection="1">
      <alignment horizontal="left" vertical="top"/>
    </xf>
    <xf numFmtId="0" fontId="5" fillId="0" borderId="0" xfId="7" applyNumberFormat="1" applyFont="1" applyFill="1" applyAlignment="1">
      <alignment horizontal="center"/>
    </xf>
    <xf numFmtId="0" fontId="5" fillId="0" borderId="0" xfId="7" applyNumberFormat="1" applyFont="1" applyFill="1" applyAlignment="1" applyProtection="1"/>
    <xf numFmtId="0" fontId="6" fillId="0" borderId="0" xfId="7" applyNumberFormat="1" applyFont="1" applyFill="1" applyBorder="1"/>
    <xf numFmtId="0" fontId="6" fillId="0" borderId="0" xfId="7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 wrapText="1"/>
    </xf>
    <xf numFmtId="0" fontId="7" fillId="0" borderId="0" xfId="9" applyNumberFormat="1" applyFont="1" applyFill="1" applyBorder="1" applyAlignment="1" applyProtection="1">
      <alignment horizontal="right"/>
    </xf>
    <xf numFmtId="0" fontId="5" fillId="0" borderId="0" xfId="7" applyFont="1" applyFill="1" applyAlignment="1" applyProtection="1">
      <alignment horizontal="left" vertical="justify"/>
    </xf>
    <xf numFmtId="0" fontId="5" fillId="0" borderId="0" xfId="7" applyNumberFormat="1" applyFont="1" applyFill="1" applyAlignment="1" applyProtection="1">
      <alignment horizontal="left" vertical="justify"/>
    </xf>
    <xf numFmtId="164" fontId="5" fillId="0" borderId="0" xfId="1" applyFont="1" applyFill="1" applyBorder="1" applyAlignment="1" applyProtection="1">
      <alignment horizontal="right"/>
    </xf>
    <xf numFmtId="0" fontId="6" fillId="0" borderId="0" xfId="7" applyFont="1" applyFill="1" applyAlignment="1" applyProtection="1">
      <alignment horizontal="justify" vertical="justify"/>
    </xf>
    <xf numFmtId="0" fontId="5" fillId="0" borderId="0" xfId="7" applyNumberFormat="1" applyFont="1" applyFill="1" applyBorder="1" applyAlignment="1" applyProtection="1">
      <alignment horizontal="right"/>
    </xf>
    <xf numFmtId="0" fontId="5" fillId="0" borderId="0" xfId="7" applyNumberFormat="1" applyFont="1" applyFill="1" applyBorder="1" applyAlignment="1" applyProtection="1">
      <alignment horizontal="left"/>
    </xf>
    <xf numFmtId="173" fontId="5" fillId="0" borderId="0" xfId="7" applyNumberFormat="1" applyFont="1" applyFill="1" applyBorder="1" applyAlignment="1" applyProtection="1">
      <alignment horizontal="right"/>
    </xf>
    <xf numFmtId="0" fontId="6" fillId="0" borderId="0" xfId="7" applyFont="1" applyFill="1" applyAlignment="1">
      <alignment horizontal="right" vertical="top"/>
    </xf>
    <xf numFmtId="169" fontId="6" fillId="0" borderId="0" xfId="7" applyNumberFormat="1" applyFont="1" applyFill="1" applyAlignment="1">
      <alignment horizontal="right" vertical="top"/>
    </xf>
    <xf numFmtId="170" fontId="5" fillId="0" borderId="0" xfId="7" applyNumberFormat="1" applyFont="1" applyFill="1" applyAlignment="1">
      <alignment horizontal="right" vertical="top"/>
    </xf>
    <xf numFmtId="0" fontId="5" fillId="0" borderId="0" xfId="7" applyNumberFormat="1" applyFont="1" applyFill="1" applyAlignment="1" applyProtection="1">
      <alignment horizontal="justify" vertical="justify"/>
    </xf>
    <xf numFmtId="173" fontId="5" fillId="0" borderId="0" xfId="7" applyNumberFormat="1" applyFont="1" applyFill="1"/>
    <xf numFmtId="168" fontId="5" fillId="0" borderId="0" xfId="7" applyNumberFormat="1" applyFont="1" applyFill="1" applyAlignment="1">
      <alignment horizontal="right" vertical="top"/>
    </xf>
    <xf numFmtId="0" fontId="5" fillId="0" borderId="0" xfId="7" applyFont="1" applyFill="1" applyAlignment="1" applyProtection="1">
      <alignment horizontal="justify" vertical="justify"/>
    </xf>
    <xf numFmtId="0" fontId="5" fillId="0" borderId="0" xfId="1" applyNumberFormat="1" applyFont="1" applyFill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7" applyNumberFormat="1" applyFont="1" applyFill="1" applyAlignment="1">
      <alignment horizontal="right"/>
    </xf>
    <xf numFmtId="173" fontId="5" fillId="0" borderId="0" xfId="7" applyNumberFormat="1" applyFont="1" applyFill="1" applyAlignment="1">
      <alignment horizontal="right"/>
    </xf>
    <xf numFmtId="168" fontId="5" fillId="0" borderId="0" xfId="7" applyNumberFormat="1" applyFont="1" applyFill="1" applyBorder="1" applyAlignment="1">
      <alignment horizontal="right" vertical="top"/>
    </xf>
    <xf numFmtId="0" fontId="5" fillId="0" borderId="0" xfId="7" applyFont="1" applyFill="1" applyBorder="1" applyAlignment="1" applyProtection="1">
      <alignment horizontal="justify" vertical="justify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170" fontId="5" fillId="0" borderId="0" xfId="7" applyNumberFormat="1" applyFont="1" applyFill="1" applyBorder="1" applyAlignment="1">
      <alignment horizontal="right" vertical="top"/>
    </xf>
    <xf numFmtId="0" fontId="5" fillId="0" borderId="3" xfId="7" applyNumberFormat="1" applyFont="1" applyFill="1" applyBorder="1" applyAlignment="1" applyProtection="1">
      <alignment horizontal="right"/>
    </xf>
    <xf numFmtId="173" fontId="5" fillId="0" borderId="3" xfId="7" applyNumberFormat="1" applyFont="1" applyFill="1" applyBorder="1" applyAlignment="1" applyProtection="1">
      <alignment horizontal="right"/>
    </xf>
    <xf numFmtId="164" fontId="5" fillId="0" borderId="3" xfId="1" applyFont="1" applyFill="1" applyBorder="1" applyAlignment="1" applyProtection="1">
      <alignment horizontal="right"/>
    </xf>
    <xf numFmtId="173" fontId="5" fillId="0" borderId="0" xfId="7" applyNumberFormat="1" applyFont="1" applyFill="1" applyBorder="1" applyAlignment="1">
      <alignment horizontal="right"/>
    </xf>
    <xf numFmtId="164" fontId="5" fillId="0" borderId="0" xfId="1" applyFont="1" applyFill="1" applyBorder="1" applyAlignment="1">
      <alignment horizontal="right"/>
    </xf>
    <xf numFmtId="171" fontId="5" fillId="0" borderId="0" xfId="7" applyNumberFormat="1" applyFont="1" applyFill="1" applyAlignment="1">
      <alignment horizontal="right" vertical="top"/>
    </xf>
    <xf numFmtId="171" fontId="5" fillId="0" borderId="0" xfId="7" applyNumberFormat="1" applyFont="1" applyFill="1" applyBorder="1" applyAlignment="1">
      <alignment horizontal="right" vertical="top"/>
    </xf>
    <xf numFmtId="169" fontId="6" fillId="0" borderId="0" xfId="7" applyNumberFormat="1" applyFont="1" applyFill="1" applyBorder="1" applyAlignment="1">
      <alignment horizontal="right" vertical="top"/>
    </xf>
    <xf numFmtId="0" fontId="6" fillId="0" borderId="0" xfId="7" applyFont="1" applyFill="1" applyBorder="1" applyAlignment="1" applyProtection="1">
      <alignment horizontal="justify" vertical="justify"/>
    </xf>
    <xf numFmtId="165" fontId="6" fillId="0" borderId="0" xfId="7" applyNumberFormat="1" applyFont="1" applyFill="1" applyAlignment="1">
      <alignment horizontal="right" vertical="top"/>
    </xf>
    <xf numFmtId="166" fontId="5" fillId="0" borderId="0" xfId="7" applyNumberFormat="1" applyFont="1" applyFill="1" applyAlignment="1">
      <alignment horizontal="right" vertical="top"/>
    </xf>
    <xf numFmtId="0" fontId="5" fillId="0" borderId="0" xfId="1" applyNumberFormat="1" applyFont="1" applyFill="1" applyBorder="1" applyAlignment="1" applyProtection="1">
      <alignment horizontal="right"/>
    </xf>
    <xf numFmtId="173" fontId="5" fillId="0" borderId="0" xfId="1" applyNumberFormat="1" applyFont="1" applyFill="1" applyBorder="1" applyAlignment="1" applyProtection="1">
      <alignment horizontal="right"/>
    </xf>
    <xf numFmtId="166" fontId="5" fillId="0" borderId="0" xfId="7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6" fillId="0" borderId="0" xfId="7" applyFont="1" applyFill="1" applyBorder="1" applyAlignment="1">
      <alignment horizontal="right" vertical="top"/>
    </xf>
    <xf numFmtId="0" fontId="5" fillId="0" borderId="0" xfId="7" applyNumberFormat="1" applyFont="1" applyFill="1" applyBorder="1" applyAlignment="1" applyProtection="1">
      <alignment horizontal="right" wrapText="1"/>
    </xf>
    <xf numFmtId="173" fontId="5" fillId="0" borderId="0" xfId="7" applyNumberFormat="1" applyFont="1" applyFill="1" applyBorder="1" applyAlignment="1" applyProtection="1">
      <alignment horizontal="right" wrapText="1"/>
    </xf>
    <xf numFmtId="0" fontId="5" fillId="0" borderId="0" xfId="7" applyNumberFormat="1" applyFont="1" applyFill="1" applyAlignment="1">
      <alignment horizontal="right" wrapText="1"/>
    </xf>
    <xf numFmtId="173" fontId="5" fillId="0" borderId="0" xfId="7" applyNumberFormat="1" applyFont="1" applyFill="1" applyAlignment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0" xfId="7" applyNumberFormat="1" applyFont="1" applyFill="1" applyBorder="1" applyAlignment="1">
      <alignment horizontal="right" wrapText="1"/>
    </xf>
    <xf numFmtId="173" fontId="5" fillId="0" borderId="0" xfId="7" applyNumberFormat="1" applyFont="1" applyFill="1" applyBorder="1" applyAlignment="1">
      <alignment horizontal="right" wrapText="1"/>
    </xf>
    <xf numFmtId="0" fontId="5" fillId="0" borderId="0" xfId="7" applyFont="1" applyFill="1" applyBorder="1" applyAlignment="1" applyProtection="1">
      <alignment horizontal="left" vertical="justify"/>
    </xf>
    <xf numFmtId="164" fontId="5" fillId="0" borderId="2" xfId="1" applyFont="1" applyFill="1" applyBorder="1" applyAlignment="1">
      <alignment horizontal="right" wrapText="1"/>
    </xf>
    <xf numFmtId="0" fontId="5" fillId="0" borderId="2" xfId="7" applyFont="1" applyFill="1" applyBorder="1" applyAlignment="1">
      <alignment vertical="top"/>
    </xf>
    <xf numFmtId="0" fontId="5" fillId="0" borderId="2" xfId="7" applyFont="1" applyFill="1" applyBorder="1" applyAlignment="1">
      <alignment horizontal="right" vertical="top"/>
    </xf>
    <xf numFmtId="0" fontId="6" fillId="0" borderId="2" xfId="7" applyFont="1" applyFill="1" applyBorder="1" applyAlignment="1" applyProtection="1">
      <alignment horizontal="justify" vertical="justify"/>
    </xf>
    <xf numFmtId="0" fontId="5" fillId="0" borderId="1" xfId="7" applyNumberFormat="1" applyFont="1" applyFill="1" applyBorder="1" applyAlignment="1" applyProtection="1">
      <alignment horizontal="right" wrapText="1"/>
    </xf>
    <xf numFmtId="0" fontId="5" fillId="0" borderId="3" xfId="7" applyFont="1" applyFill="1" applyBorder="1" applyAlignment="1">
      <alignment vertical="top"/>
    </xf>
    <xf numFmtId="0" fontId="5" fillId="0" borderId="3" xfId="7" applyFont="1" applyFill="1" applyBorder="1" applyAlignment="1">
      <alignment horizontal="right" vertical="top"/>
    </xf>
    <xf numFmtId="0" fontId="5" fillId="0" borderId="3" xfId="10" applyFont="1" applyFill="1" applyBorder="1" applyAlignment="1" applyProtection="1">
      <alignment vertical="top"/>
    </xf>
    <xf numFmtId="0" fontId="5" fillId="0" borderId="3" xfId="7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1" fontId="6" fillId="0" borderId="0" xfId="10" applyNumberFormat="1" applyFont="1" applyFill="1" applyBorder="1" applyAlignment="1" applyProtection="1">
      <alignment horizontal="right" vertical="top" wrapText="1"/>
    </xf>
    <xf numFmtId="164" fontId="5" fillId="0" borderId="0" xfId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6" applyNumberFormat="1" applyFont="1" applyFill="1" applyProtection="1"/>
    <xf numFmtId="0" fontId="5" fillId="0" borderId="0" xfId="7" applyFont="1" applyFill="1" applyAlignment="1">
      <alignment horizontal="right" vertical="justify"/>
    </xf>
    <xf numFmtId="172" fontId="5" fillId="0" borderId="0" xfId="6" applyNumberFormat="1" applyFont="1" applyFill="1" applyProtection="1"/>
    <xf numFmtId="167" fontId="5" fillId="0" borderId="0" xfId="7" applyNumberFormat="1" applyFont="1" applyFill="1" applyAlignment="1">
      <alignment horizontal="right" vertical="top"/>
    </xf>
    <xf numFmtId="169" fontId="6" fillId="0" borderId="2" xfId="7" applyNumberFormat="1" applyFon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wrapText="1"/>
    </xf>
    <xf numFmtId="0" fontId="5" fillId="0" borderId="2" xfId="7" applyFont="1" applyFill="1" applyBorder="1" applyAlignment="1" applyProtection="1">
      <alignment horizontal="justify" vertical="justify"/>
    </xf>
    <xf numFmtId="0" fontId="5" fillId="0" borderId="0" xfId="9" applyFont="1" applyFill="1" applyBorder="1" applyAlignment="1" applyProtection="1">
      <alignment horizontal="left" vertical="top"/>
    </xf>
    <xf numFmtId="0" fontId="5" fillId="0" borderId="0" xfId="7" applyFont="1" applyFill="1" applyAlignment="1" applyProtection="1">
      <alignment horizontal="justify" vertical="top"/>
    </xf>
    <xf numFmtId="170" fontId="5" fillId="0" borderId="2" xfId="7" applyNumberFormat="1" applyFont="1" applyFill="1" applyBorder="1" applyAlignment="1">
      <alignment horizontal="right" vertical="top"/>
    </xf>
    <xf numFmtId="0" fontId="6" fillId="0" borderId="0" xfId="7" applyFont="1" applyFill="1" applyAlignment="1" applyProtection="1">
      <alignment horizontal="justify" vertical="top"/>
    </xf>
    <xf numFmtId="0" fontId="6" fillId="0" borderId="0" xfId="7" applyFont="1" applyFill="1" applyBorder="1" applyAlignment="1" applyProtection="1">
      <alignment horizontal="justify" vertical="top"/>
    </xf>
    <xf numFmtId="0" fontId="5" fillId="0" borderId="0" xfId="1" applyNumberFormat="1" applyFont="1" applyFill="1" applyBorder="1" applyAlignment="1" applyProtection="1">
      <alignment wrapText="1"/>
    </xf>
    <xf numFmtId="169" fontId="5" fillId="0" borderId="0" xfId="7" applyNumberFormat="1" applyFont="1" applyFill="1" applyBorder="1" applyAlignment="1">
      <alignment horizontal="right" vertical="top"/>
    </xf>
    <xf numFmtId="0" fontId="5" fillId="0" borderId="0" xfId="7" applyFont="1" applyFill="1" applyBorder="1" applyAlignment="1" applyProtection="1">
      <alignment horizontal="justify" vertical="top"/>
    </xf>
    <xf numFmtId="0" fontId="5" fillId="0" borderId="0" xfId="7" applyFont="1" applyFill="1" applyAlignment="1" applyProtection="1">
      <alignment horizontal="justify" vertical="top" wrapText="1"/>
    </xf>
    <xf numFmtId="0" fontId="5" fillId="0" borderId="3" xfId="9" applyNumberFormat="1" applyFont="1" applyFill="1" applyBorder="1" applyAlignment="1" applyProtection="1">
      <alignment horizontal="right" vertical="top" wrapText="1"/>
    </xf>
    <xf numFmtId="0" fontId="5" fillId="0" borderId="0" xfId="10" applyFont="1" applyFill="1" applyAlignment="1" applyProtection="1">
      <alignment horizontal="right" vertical="top"/>
    </xf>
    <xf numFmtId="0" fontId="5" fillId="0" borderId="0" xfId="9" applyNumberFormat="1" applyFont="1" applyFill="1" applyBorder="1" applyAlignment="1" applyProtection="1">
      <alignment horizontal="left"/>
    </xf>
    <xf numFmtId="0" fontId="5" fillId="0" borderId="3" xfId="9" applyNumberFormat="1" applyFont="1" applyFill="1" applyBorder="1" applyAlignment="1" applyProtection="1">
      <alignment vertical="top"/>
    </xf>
    <xf numFmtId="0" fontId="5" fillId="0" borderId="0" xfId="9" applyNumberFormat="1" applyFont="1" applyFill="1" applyBorder="1" applyAlignment="1" applyProtection="1">
      <alignment horizontal="left" vertical="top"/>
    </xf>
  </cellXfs>
  <cellStyles count="11">
    <cellStyle name="Comma" xfId="1" builtinId="3"/>
    <cellStyle name="Comma 2" xfId="2"/>
    <cellStyle name="Comma 4" xfId="3"/>
    <cellStyle name="Normal" xfId="0" builtinId="0"/>
    <cellStyle name="Normal 2" xfId="4"/>
    <cellStyle name="Normal 4" xfId="5"/>
    <cellStyle name="Normal_BUDGET FOR  03-04" xfId="6"/>
    <cellStyle name="Normal_budget for 03-04" xfId="7"/>
    <cellStyle name="Normal_BUDGET2000" xfId="8"/>
    <cellStyle name="Normal_BUDGET-2000" xfId="9"/>
    <cellStyle name="Normal_budgetDocNIC02-03" xfId="1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315229</xdr:colOff>
      <xdr:row>30</xdr:row>
      <xdr:rowOff>23083</xdr:rowOff>
    </xdr:from>
    <xdr:to>
      <xdr:col>8</xdr:col>
      <xdr:colOff>35834</xdr:colOff>
      <xdr:row>34</xdr:row>
      <xdr:rowOff>35037</xdr:rowOff>
    </xdr:to>
    <xdr:sp macro="" textlink="">
      <xdr:nvSpPr>
        <xdr:cNvPr id="1168" name="Text Box 1" hidden="1"/>
        <xdr:cNvSpPr txBox="1">
          <a:spLocks noChangeArrowheads="1"/>
        </xdr:cNvSpPr>
      </xdr:nvSpPr>
      <xdr:spPr bwMode="auto">
        <a:xfrm>
          <a:off x="6248400" y="5343525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315229</xdr:colOff>
      <xdr:row>36</xdr:row>
      <xdr:rowOff>63912</xdr:rowOff>
    </xdr:from>
    <xdr:to>
      <xdr:col>8</xdr:col>
      <xdr:colOff>35834</xdr:colOff>
      <xdr:row>40</xdr:row>
      <xdr:rowOff>100605</xdr:rowOff>
    </xdr:to>
    <xdr:sp macro="" textlink="">
      <xdr:nvSpPr>
        <xdr:cNvPr id="1169" name="Text Box 2" hidden="1"/>
        <xdr:cNvSpPr txBox="1">
          <a:spLocks noChangeArrowheads="1"/>
        </xdr:cNvSpPr>
      </xdr:nvSpPr>
      <xdr:spPr bwMode="auto">
        <a:xfrm>
          <a:off x="6248400" y="6515100"/>
          <a:ext cx="1171575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6</xdr:col>
      <xdr:colOff>315229</xdr:colOff>
      <xdr:row>42</xdr:row>
      <xdr:rowOff>127693</xdr:rowOff>
    </xdr:from>
    <xdr:to>
      <xdr:col>8</xdr:col>
      <xdr:colOff>35834</xdr:colOff>
      <xdr:row>46</xdr:row>
      <xdr:rowOff>137967</xdr:rowOff>
    </xdr:to>
    <xdr:sp macro="" textlink="">
      <xdr:nvSpPr>
        <xdr:cNvPr id="1170" name="Text Box 3" hidden="1"/>
        <xdr:cNvSpPr txBox="1">
          <a:spLocks noChangeArrowheads="1"/>
        </xdr:cNvSpPr>
      </xdr:nvSpPr>
      <xdr:spPr bwMode="auto">
        <a:xfrm>
          <a:off x="6248400" y="7658100"/>
          <a:ext cx="117157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795929</xdr:colOff>
      <xdr:row>36</xdr:row>
      <xdr:rowOff>63912</xdr:rowOff>
    </xdr:from>
    <xdr:to>
      <xdr:col>9</xdr:col>
      <xdr:colOff>557667</xdr:colOff>
      <xdr:row>40</xdr:row>
      <xdr:rowOff>100605</xdr:rowOff>
    </xdr:to>
    <xdr:sp macro="" textlink="">
      <xdr:nvSpPr>
        <xdr:cNvPr id="1171" name="Text Box 4" hidden="1"/>
        <xdr:cNvSpPr txBox="1">
          <a:spLocks noChangeArrowheads="1"/>
        </xdr:cNvSpPr>
      </xdr:nvSpPr>
      <xdr:spPr bwMode="auto">
        <a:xfrm>
          <a:off x="7372350" y="6515100"/>
          <a:ext cx="1219200" cy="7810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699197</xdr:colOff>
      <xdr:row>19</xdr:row>
      <xdr:rowOff>62310</xdr:rowOff>
    </xdr:from>
    <xdr:to>
      <xdr:col>7</xdr:col>
      <xdr:colOff>451067</xdr:colOff>
      <xdr:row>22</xdr:row>
      <xdr:rowOff>180756</xdr:rowOff>
    </xdr:to>
    <xdr:sp macro="" textlink="">
      <xdr:nvSpPr>
        <xdr:cNvPr id="1172" name="Text Box 57" hidden="1"/>
        <xdr:cNvSpPr txBox="1">
          <a:spLocks noChangeArrowheads="1"/>
        </xdr:cNvSpPr>
      </xdr:nvSpPr>
      <xdr:spPr bwMode="auto">
        <a:xfrm>
          <a:off x="5829300" y="3267075"/>
          <a:ext cx="120967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699197</xdr:colOff>
      <xdr:row>25</xdr:row>
      <xdr:rowOff>112909</xdr:rowOff>
    </xdr:from>
    <xdr:to>
      <xdr:col>7</xdr:col>
      <xdr:colOff>451067</xdr:colOff>
      <xdr:row>29</xdr:row>
      <xdr:rowOff>69535</xdr:rowOff>
    </xdr:to>
    <xdr:sp macro="" textlink="">
      <xdr:nvSpPr>
        <xdr:cNvPr id="1173" name="Text Box 58" hidden="1"/>
        <xdr:cNvSpPr txBox="1">
          <a:spLocks noChangeArrowheads="1"/>
        </xdr:cNvSpPr>
      </xdr:nvSpPr>
      <xdr:spPr bwMode="auto">
        <a:xfrm>
          <a:off x="5829300" y="4467225"/>
          <a:ext cx="12096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699197</xdr:colOff>
      <xdr:row>31</xdr:row>
      <xdr:rowOff>145185</xdr:rowOff>
    </xdr:from>
    <xdr:to>
      <xdr:col>7</xdr:col>
      <xdr:colOff>451067</xdr:colOff>
      <xdr:row>35</xdr:row>
      <xdr:rowOff>33571</xdr:rowOff>
    </xdr:to>
    <xdr:sp macro="" textlink="">
      <xdr:nvSpPr>
        <xdr:cNvPr id="1174" name="Text Box 59" hidden="1"/>
        <xdr:cNvSpPr txBox="1">
          <a:spLocks noChangeArrowheads="1"/>
        </xdr:cNvSpPr>
      </xdr:nvSpPr>
      <xdr:spPr bwMode="auto">
        <a:xfrm>
          <a:off x="5829300" y="5648325"/>
          <a:ext cx="120967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699197</xdr:colOff>
      <xdr:row>37</xdr:row>
      <xdr:rowOff>165453</xdr:rowOff>
    </xdr:from>
    <xdr:to>
      <xdr:col>7</xdr:col>
      <xdr:colOff>451067</xdr:colOff>
      <xdr:row>41</xdr:row>
      <xdr:rowOff>143293</xdr:rowOff>
    </xdr:to>
    <xdr:sp macro="" textlink="">
      <xdr:nvSpPr>
        <xdr:cNvPr id="1175" name="Text Box 60" hidden="1"/>
        <xdr:cNvSpPr txBox="1">
          <a:spLocks noChangeArrowheads="1"/>
        </xdr:cNvSpPr>
      </xdr:nvSpPr>
      <xdr:spPr bwMode="auto">
        <a:xfrm>
          <a:off x="5829300" y="6791325"/>
          <a:ext cx="12096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699197</xdr:colOff>
      <xdr:row>44</xdr:row>
      <xdr:rowOff>73490</xdr:rowOff>
    </xdr:from>
    <xdr:to>
      <xdr:col>7</xdr:col>
      <xdr:colOff>451067</xdr:colOff>
      <xdr:row>48</xdr:row>
      <xdr:rowOff>43222</xdr:rowOff>
    </xdr:to>
    <xdr:sp macro="" textlink="">
      <xdr:nvSpPr>
        <xdr:cNvPr id="1176" name="Text Box 61" hidden="1"/>
        <xdr:cNvSpPr txBox="1">
          <a:spLocks noChangeArrowheads="1"/>
        </xdr:cNvSpPr>
      </xdr:nvSpPr>
      <xdr:spPr bwMode="auto">
        <a:xfrm>
          <a:off x="5829300" y="7972425"/>
          <a:ext cx="120967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26638</xdr:colOff>
      <xdr:row>19</xdr:row>
      <xdr:rowOff>62310</xdr:rowOff>
    </xdr:from>
    <xdr:to>
      <xdr:col>10</xdr:col>
      <xdr:colOff>469024</xdr:colOff>
      <xdr:row>23</xdr:row>
      <xdr:rowOff>12469</xdr:rowOff>
    </xdr:to>
    <xdr:sp macro="" textlink="">
      <xdr:nvSpPr>
        <xdr:cNvPr id="1177" name="Text Box 96" hidden="1"/>
        <xdr:cNvSpPr txBox="1">
          <a:spLocks noChangeArrowheads="1"/>
        </xdr:cNvSpPr>
      </xdr:nvSpPr>
      <xdr:spPr bwMode="auto">
        <a:xfrm>
          <a:off x="8077200" y="3267075"/>
          <a:ext cx="10096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73934</xdr:colOff>
      <xdr:row>19</xdr:row>
      <xdr:rowOff>62310</xdr:rowOff>
    </xdr:from>
    <xdr:to>
      <xdr:col>10</xdr:col>
      <xdr:colOff>46405</xdr:colOff>
      <xdr:row>23</xdr:row>
      <xdr:rowOff>12469</xdr:rowOff>
    </xdr:to>
    <xdr:sp macro="" textlink="">
      <xdr:nvSpPr>
        <xdr:cNvPr id="1178" name="Text Box 97" hidden="1"/>
        <xdr:cNvSpPr txBox="1">
          <a:spLocks noChangeArrowheads="1"/>
        </xdr:cNvSpPr>
      </xdr:nvSpPr>
      <xdr:spPr bwMode="auto">
        <a:xfrm>
          <a:off x="7458075" y="3267075"/>
          <a:ext cx="121920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26638</xdr:colOff>
      <xdr:row>25</xdr:row>
      <xdr:rowOff>112909</xdr:rowOff>
    </xdr:from>
    <xdr:to>
      <xdr:col>10</xdr:col>
      <xdr:colOff>469024</xdr:colOff>
      <xdr:row>29</xdr:row>
      <xdr:rowOff>69535</xdr:rowOff>
    </xdr:to>
    <xdr:sp macro="" textlink="">
      <xdr:nvSpPr>
        <xdr:cNvPr id="1179" name="Text Box 98" hidden="1"/>
        <xdr:cNvSpPr txBox="1">
          <a:spLocks noChangeArrowheads="1"/>
        </xdr:cNvSpPr>
      </xdr:nvSpPr>
      <xdr:spPr bwMode="auto">
        <a:xfrm>
          <a:off x="8077200" y="4467225"/>
          <a:ext cx="1009650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26638</xdr:colOff>
      <xdr:row>46</xdr:row>
      <xdr:rowOff>30480</xdr:rowOff>
    </xdr:from>
    <xdr:to>
      <xdr:col>10</xdr:col>
      <xdr:colOff>469024</xdr:colOff>
      <xdr:row>50</xdr:row>
      <xdr:rowOff>27411</xdr:rowOff>
    </xdr:to>
    <xdr:sp macro="" textlink="">
      <xdr:nvSpPr>
        <xdr:cNvPr id="1180" name="Text Box 99" hidden="1"/>
        <xdr:cNvSpPr txBox="1">
          <a:spLocks noChangeArrowheads="1"/>
        </xdr:cNvSpPr>
      </xdr:nvSpPr>
      <xdr:spPr bwMode="auto">
        <a:xfrm>
          <a:off x="8077200" y="8315325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26638</xdr:colOff>
      <xdr:row>51</xdr:row>
      <xdr:rowOff>143409</xdr:rowOff>
    </xdr:from>
    <xdr:to>
      <xdr:col>10</xdr:col>
      <xdr:colOff>469024</xdr:colOff>
      <xdr:row>55</xdr:row>
      <xdr:rowOff>140370</xdr:rowOff>
    </xdr:to>
    <xdr:sp macro="" textlink="">
      <xdr:nvSpPr>
        <xdr:cNvPr id="1181" name="Text Box 100" hidden="1"/>
        <xdr:cNvSpPr txBox="1">
          <a:spLocks noChangeArrowheads="1"/>
        </xdr:cNvSpPr>
      </xdr:nvSpPr>
      <xdr:spPr bwMode="auto">
        <a:xfrm>
          <a:off x="8077200" y="9305925"/>
          <a:ext cx="100965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26638</xdr:colOff>
      <xdr:row>30</xdr:row>
      <xdr:rowOff>185974</xdr:rowOff>
    </xdr:from>
    <xdr:to>
      <xdr:col>10</xdr:col>
      <xdr:colOff>469024</xdr:colOff>
      <xdr:row>34</xdr:row>
      <xdr:rowOff>109246</xdr:rowOff>
    </xdr:to>
    <xdr:sp macro="" textlink="">
      <xdr:nvSpPr>
        <xdr:cNvPr id="1182" name="Text Box 101" hidden="1"/>
        <xdr:cNvSpPr txBox="1">
          <a:spLocks noChangeArrowheads="1"/>
        </xdr:cNvSpPr>
      </xdr:nvSpPr>
      <xdr:spPr bwMode="auto">
        <a:xfrm>
          <a:off x="8077200" y="5505450"/>
          <a:ext cx="10096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0"/>
  <dimension ref="A1:L627"/>
  <sheetViews>
    <sheetView tabSelected="1" view="pageBreakPreview" zoomScale="110" zoomScaleNormal="115" zoomScaleSheetLayoutView="110" workbookViewId="0">
      <selection activeCell="A135" sqref="A135:XFD151"/>
    </sheetView>
  </sheetViews>
  <sheetFormatPr defaultColWidth="9.109375" defaultRowHeight="13.2"/>
  <cols>
    <col min="1" max="1" width="6.5546875" style="36" customWidth="1"/>
    <col min="2" max="2" width="8.21875" style="37" customWidth="1"/>
    <col min="3" max="3" width="40.77734375" style="38" customWidth="1"/>
    <col min="4" max="4" width="11.77734375" style="40" customWidth="1"/>
    <col min="5" max="5" width="9.77734375" style="40" customWidth="1"/>
    <col min="6" max="6" width="11.77734375" style="23" customWidth="1"/>
    <col min="7" max="7" width="9.77734375" style="23" customWidth="1"/>
    <col min="8" max="8" width="11.77734375" style="40" customWidth="1"/>
    <col min="9" max="9" width="9.77734375" style="40" customWidth="1"/>
    <col min="10" max="11" width="8.44140625" style="40" customWidth="1"/>
    <col min="12" max="12" width="13.77734375" style="40" customWidth="1"/>
    <col min="13" max="16384" width="9.109375" style="23"/>
  </cols>
  <sheetData>
    <row r="1" spans="1:12" ht="14.1" customHeight="1">
      <c r="A1" s="24"/>
      <c r="B1" s="25"/>
      <c r="C1" s="26"/>
      <c r="D1" s="27"/>
      <c r="E1" s="27" t="s">
        <v>0</v>
      </c>
      <c r="F1" s="26"/>
      <c r="G1" s="26"/>
      <c r="H1" s="27"/>
      <c r="I1" s="27"/>
      <c r="J1" s="27"/>
      <c r="K1" s="27"/>
      <c r="L1" s="27"/>
    </row>
    <row r="2" spans="1:12" ht="14.1" customHeight="1">
      <c r="A2" s="24"/>
      <c r="B2" s="25"/>
      <c r="C2" s="26"/>
      <c r="D2" s="27"/>
      <c r="E2" s="27" t="s">
        <v>1</v>
      </c>
      <c r="F2" s="26"/>
      <c r="G2" s="26"/>
      <c r="H2" s="27"/>
      <c r="I2" s="27"/>
      <c r="J2" s="27"/>
      <c r="K2" s="27"/>
      <c r="L2" s="27"/>
    </row>
    <row r="3" spans="1:12">
      <c r="A3" s="24"/>
      <c r="B3" s="25"/>
      <c r="C3" s="26"/>
      <c r="D3" s="27"/>
      <c r="E3" s="27"/>
      <c r="F3" s="26"/>
      <c r="G3" s="26"/>
      <c r="H3" s="27"/>
      <c r="I3" s="27"/>
      <c r="J3" s="27"/>
      <c r="K3" s="27"/>
      <c r="L3" s="27"/>
    </row>
    <row r="4" spans="1:12" ht="14.1" customHeight="1">
      <c r="A4" s="28"/>
      <c r="B4" s="29"/>
      <c r="C4" s="30"/>
      <c r="D4" s="31" t="s">
        <v>78</v>
      </c>
      <c r="E4" s="32">
        <v>2425</v>
      </c>
      <c r="F4" s="33" t="s">
        <v>2</v>
      </c>
      <c r="G4" s="34"/>
      <c r="H4" s="35"/>
      <c r="I4" s="35"/>
      <c r="J4" s="35"/>
      <c r="K4" s="35"/>
      <c r="L4" s="35"/>
    </row>
    <row r="5" spans="1:12" ht="14.1" customHeight="1">
      <c r="D5" s="39" t="s">
        <v>79</v>
      </c>
      <c r="G5" s="41"/>
      <c r="H5" s="42"/>
      <c r="I5" s="42"/>
      <c r="J5" s="43"/>
      <c r="K5" s="43"/>
      <c r="L5" s="42"/>
    </row>
    <row r="6" spans="1:12" ht="14.1" customHeight="1">
      <c r="D6" s="39" t="s">
        <v>3</v>
      </c>
      <c r="E6" s="44">
        <v>4425</v>
      </c>
      <c r="F6" s="45" t="s">
        <v>4</v>
      </c>
      <c r="G6" s="41"/>
      <c r="H6" s="42"/>
      <c r="I6" s="42"/>
      <c r="J6" s="46"/>
      <c r="K6" s="46"/>
      <c r="L6" s="42"/>
    </row>
    <row r="7" spans="1:12">
      <c r="D7" s="31"/>
      <c r="E7" s="47"/>
      <c r="F7" s="48"/>
      <c r="G7" s="49"/>
      <c r="H7" s="42"/>
      <c r="I7" s="42"/>
      <c r="J7" s="46"/>
      <c r="K7" s="46"/>
      <c r="L7" s="42"/>
    </row>
    <row r="8" spans="1:12" ht="14.1" customHeight="1">
      <c r="A8" s="50" t="s">
        <v>88</v>
      </c>
      <c r="D8" s="39"/>
      <c r="E8" s="51"/>
      <c r="F8" s="52"/>
      <c r="G8" s="42"/>
      <c r="H8" s="42"/>
      <c r="I8" s="42"/>
      <c r="J8" s="46"/>
      <c r="K8" s="46"/>
      <c r="L8" s="42"/>
    </row>
    <row r="9" spans="1:12" ht="9" customHeight="1">
      <c r="A9" s="50"/>
      <c r="D9" s="39"/>
      <c r="E9" s="51"/>
      <c r="F9" s="52"/>
      <c r="G9" s="42"/>
      <c r="H9" s="42"/>
      <c r="I9" s="42"/>
      <c r="J9" s="46"/>
      <c r="K9" s="46"/>
      <c r="L9" s="42"/>
    </row>
    <row r="10" spans="1:12" ht="14.1" customHeight="1">
      <c r="A10" s="1"/>
      <c r="D10" s="53"/>
      <c r="E10" s="54" t="s">
        <v>5</v>
      </c>
      <c r="F10" s="54" t="s">
        <v>77</v>
      </c>
      <c r="G10" s="54" t="s">
        <v>8</v>
      </c>
      <c r="H10" s="54"/>
      <c r="J10" s="43"/>
      <c r="K10" s="43"/>
    </row>
    <row r="11" spans="1:12" ht="15" customHeight="1">
      <c r="A11" s="1"/>
      <c r="D11" s="54" t="s">
        <v>6</v>
      </c>
      <c r="E11" s="54">
        <f>L120</f>
        <v>178843</v>
      </c>
      <c r="F11" s="55">
        <f>L130</f>
        <v>0</v>
      </c>
      <c r="G11" s="54">
        <f>F11+E11</f>
        <v>178843</v>
      </c>
      <c r="H11" s="54"/>
      <c r="J11" s="43"/>
      <c r="K11" s="43"/>
      <c r="L11" s="56"/>
    </row>
    <row r="12" spans="1:12" ht="14.1" customHeight="1">
      <c r="A12" s="50" t="s">
        <v>76</v>
      </c>
      <c r="C12" s="57"/>
      <c r="D12" s="58"/>
      <c r="E12" s="58"/>
      <c r="F12" s="58"/>
      <c r="G12" s="58"/>
      <c r="J12" s="43"/>
      <c r="K12" s="43"/>
    </row>
    <row r="13" spans="1:12" s="10" customFormat="1" ht="13.5" customHeight="1">
      <c r="A13" s="1"/>
      <c r="B13" s="2"/>
      <c r="C13" s="3"/>
      <c r="D13" s="4"/>
      <c r="E13" s="4"/>
      <c r="F13" s="4"/>
      <c r="G13" s="4"/>
      <c r="H13" s="4"/>
      <c r="I13" s="5"/>
      <c r="J13" s="6"/>
      <c r="K13" s="7"/>
      <c r="L13" s="8" t="s">
        <v>83</v>
      </c>
    </row>
    <row r="14" spans="1:12" s="10" customFormat="1" ht="13.2" customHeight="1">
      <c r="A14" s="11"/>
      <c r="B14" s="12"/>
      <c r="C14" s="127"/>
      <c r="D14" s="139" t="s">
        <v>95</v>
      </c>
      <c r="E14" s="139"/>
      <c r="F14" s="140" t="s">
        <v>96</v>
      </c>
      <c r="G14" s="140"/>
      <c r="H14" s="140" t="s">
        <v>97</v>
      </c>
      <c r="I14" s="140"/>
      <c r="K14" s="136"/>
      <c r="L14" s="136" t="s">
        <v>86</v>
      </c>
    </row>
    <row r="15" spans="1:12" s="10" customFormat="1">
      <c r="A15" s="1"/>
      <c r="B15" s="2"/>
      <c r="C15" s="13" t="s">
        <v>7</v>
      </c>
      <c r="D15" s="138" t="s">
        <v>98</v>
      </c>
      <c r="E15" s="138"/>
      <c r="F15" s="138" t="s">
        <v>99</v>
      </c>
      <c r="G15" s="138"/>
      <c r="H15" s="138" t="s">
        <v>100</v>
      </c>
      <c r="I15" s="138"/>
      <c r="K15" s="137"/>
      <c r="L15" s="137" t="s">
        <v>89</v>
      </c>
    </row>
    <row r="16" spans="1:12" s="10" customFormat="1">
      <c r="A16" s="14"/>
      <c r="B16" s="15"/>
      <c r="C16" s="3"/>
      <c r="D16" s="16"/>
      <c r="E16" s="16"/>
      <c r="F16" s="16"/>
      <c r="G16" s="16"/>
      <c r="H16" s="16"/>
      <c r="I16" s="16"/>
      <c r="J16" s="6"/>
      <c r="K16" s="6"/>
      <c r="L16" s="17"/>
    </row>
    <row r="17" spans="1:12" ht="15" customHeight="1">
      <c r="C17" s="60" t="s">
        <v>9</v>
      </c>
      <c r="D17" s="61"/>
      <c r="E17" s="61"/>
      <c r="F17" s="61"/>
      <c r="G17" s="62"/>
      <c r="H17" s="61"/>
      <c r="I17" s="63"/>
      <c r="J17" s="59"/>
      <c r="K17" s="59"/>
      <c r="L17" s="61"/>
    </row>
    <row r="18" spans="1:12" ht="15" customHeight="1">
      <c r="A18" s="36" t="s">
        <v>10</v>
      </c>
      <c r="B18" s="64">
        <v>2425</v>
      </c>
      <c r="C18" s="60" t="s">
        <v>2</v>
      </c>
      <c r="D18" s="61"/>
      <c r="E18" s="61"/>
      <c r="F18" s="61"/>
      <c r="G18" s="62"/>
      <c r="H18" s="61"/>
      <c r="I18" s="63"/>
      <c r="J18" s="59"/>
      <c r="K18" s="59"/>
      <c r="L18" s="61"/>
    </row>
    <row r="19" spans="1:12" ht="15" customHeight="1">
      <c r="B19" s="65">
        <v>1E-3</v>
      </c>
      <c r="C19" s="60" t="s">
        <v>11</v>
      </c>
      <c r="D19" s="61"/>
      <c r="E19" s="61"/>
      <c r="F19" s="61"/>
      <c r="G19" s="62"/>
      <c r="H19" s="61"/>
      <c r="I19" s="63"/>
      <c r="J19" s="59"/>
      <c r="K19" s="59"/>
      <c r="L19" s="61"/>
    </row>
    <row r="20" spans="1:12" ht="15" customHeight="1">
      <c r="B20" s="66">
        <v>0.44</v>
      </c>
      <c r="C20" s="67" t="s">
        <v>12</v>
      </c>
      <c r="F20" s="40"/>
      <c r="G20" s="40"/>
      <c r="I20" s="68"/>
      <c r="J20" s="43"/>
      <c r="K20" s="43"/>
    </row>
    <row r="21" spans="1:12" ht="15" customHeight="1">
      <c r="B21" s="69" t="s">
        <v>13</v>
      </c>
      <c r="C21" s="70" t="s">
        <v>14</v>
      </c>
      <c r="D21" s="71">
        <v>45615</v>
      </c>
      <c r="E21" s="72"/>
      <c r="F21" s="71">
        <v>49158</v>
      </c>
      <c r="G21" s="72"/>
      <c r="H21" s="71">
        <v>49158</v>
      </c>
      <c r="I21" s="72"/>
      <c r="J21" s="71">
        <v>59263</v>
      </c>
      <c r="K21" s="72">
        <v>0</v>
      </c>
      <c r="L21" s="71">
        <v>59263</v>
      </c>
    </row>
    <row r="22" spans="1:12" ht="15" customHeight="1">
      <c r="B22" s="69" t="s">
        <v>90</v>
      </c>
      <c r="C22" s="70" t="s">
        <v>91</v>
      </c>
      <c r="D22" s="72">
        <v>0</v>
      </c>
      <c r="E22" s="72"/>
      <c r="F22" s="72">
        <v>0</v>
      </c>
      <c r="G22" s="72"/>
      <c r="H22" s="72">
        <v>0</v>
      </c>
      <c r="I22" s="72"/>
      <c r="J22" s="71">
        <v>1634</v>
      </c>
      <c r="K22" s="72">
        <v>0</v>
      </c>
      <c r="L22" s="71">
        <v>1634</v>
      </c>
    </row>
    <row r="23" spans="1:12" ht="15" customHeight="1">
      <c r="B23" s="69" t="s">
        <v>15</v>
      </c>
      <c r="C23" s="70" t="s">
        <v>16</v>
      </c>
      <c r="D23" s="71">
        <v>753</v>
      </c>
      <c r="E23" s="72"/>
      <c r="F23" s="71">
        <v>758</v>
      </c>
      <c r="G23" s="72"/>
      <c r="H23" s="71">
        <v>758</v>
      </c>
      <c r="I23" s="72"/>
      <c r="J23" s="71">
        <f>ROUND(F23*0.75,0)</f>
        <v>569</v>
      </c>
      <c r="K23" s="72">
        <v>0</v>
      </c>
      <c r="L23" s="71">
        <v>569</v>
      </c>
    </row>
    <row r="24" spans="1:12" ht="15" customHeight="1">
      <c r="B24" s="69" t="s">
        <v>17</v>
      </c>
      <c r="C24" s="70" t="s">
        <v>18</v>
      </c>
      <c r="D24" s="71">
        <v>6500</v>
      </c>
      <c r="E24" s="72"/>
      <c r="F24" s="71">
        <v>2750</v>
      </c>
      <c r="G24" s="72"/>
      <c r="H24" s="71">
        <v>2750</v>
      </c>
      <c r="I24" s="72"/>
      <c r="J24" s="71">
        <f>ROUND(1914*0.75,0)</f>
        <v>1436</v>
      </c>
      <c r="K24" s="72">
        <v>0</v>
      </c>
      <c r="L24" s="71">
        <v>1436</v>
      </c>
    </row>
    <row r="25" spans="1:12" ht="26.4">
      <c r="B25" s="69" t="s">
        <v>87</v>
      </c>
      <c r="C25" s="135" t="s">
        <v>101</v>
      </c>
      <c r="D25" s="72">
        <v>0</v>
      </c>
      <c r="E25" s="72"/>
      <c r="F25" s="71">
        <v>20000</v>
      </c>
      <c r="G25" s="72"/>
      <c r="H25" s="71">
        <v>20000</v>
      </c>
      <c r="I25" s="72"/>
      <c r="J25" s="71">
        <v>17713</v>
      </c>
      <c r="K25" s="72">
        <v>0</v>
      </c>
      <c r="L25" s="71">
        <v>17713</v>
      </c>
    </row>
    <row r="26" spans="1:12" ht="15" customHeight="1">
      <c r="A26" s="36" t="s">
        <v>8</v>
      </c>
      <c r="B26" s="66">
        <v>0.44</v>
      </c>
      <c r="C26" s="70" t="s">
        <v>12</v>
      </c>
      <c r="D26" s="21">
        <f t="shared" ref="D26:K26" si="0">SUM(D20:D25)</f>
        <v>52868</v>
      </c>
      <c r="E26" s="22"/>
      <c r="F26" s="21">
        <f t="shared" si="0"/>
        <v>72666</v>
      </c>
      <c r="G26" s="22"/>
      <c r="H26" s="21">
        <f t="shared" si="0"/>
        <v>72666</v>
      </c>
      <c r="I26" s="22"/>
      <c r="J26" s="21">
        <f t="shared" ref="J26" si="1">SUM(J20:J25)</f>
        <v>80615</v>
      </c>
      <c r="K26" s="22">
        <f t="shared" si="0"/>
        <v>0</v>
      </c>
      <c r="L26" s="21">
        <v>80615</v>
      </c>
    </row>
    <row r="27" spans="1:12" ht="15" customHeight="1">
      <c r="C27" s="70"/>
      <c r="D27" s="61"/>
      <c r="E27" s="61"/>
      <c r="F27" s="61"/>
      <c r="G27" s="61"/>
      <c r="H27" s="61"/>
      <c r="I27" s="63"/>
      <c r="J27" s="61"/>
      <c r="K27" s="59"/>
      <c r="L27" s="61"/>
    </row>
    <row r="28" spans="1:12" ht="15" customHeight="1">
      <c r="B28" s="66">
        <v>0.45</v>
      </c>
      <c r="C28" s="70" t="s">
        <v>19</v>
      </c>
      <c r="D28" s="73"/>
      <c r="E28" s="73"/>
      <c r="F28" s="73"/>
      <c r="G28" s="73"/>
      <c r="H28" s="73"/>
      <c r="I28" s="74"/>
      <c r="J28" s="73"/>
      <c r="K28" s="43"/>
      <c r="L28" s="73"/>
    </row>
    <row r="29" spans="1:12" ht="15" customHeight="1">
      <c r="B29" s="69" t="s">
        <v>20</v>
      </c>
      <c r="C29" s="70" t="s">
        <v>14</v>
      </c>
      <c r="D29" s="71">
        <v>13037</v>
      </c>
      <c r="E29" s="72"/>
      <c r="F29" s="71">
        <v>12904</v>
      </c>
      <c r="G29" s="72"/>
      <c r="H29" s="71">
        <v>12904</v>
      </c>
      <c r="I29" s="72"/>
      <c r="J29" s="71">
        <v>16068</v>
      </c>
      <c r="K29" s="72">
        <v>0</v>
      </c>
      <c r="L29" s="71">
        <v>16068</v>
      </c>
    </row>
    <row r="30" spans="1:12" ht="15" customHeight="1">
      <c r="B30" s="69" t="s">
        <v>92</v>
      </c>
      <c r="C30" s="70" t="s">
        <v>91</v>
      </c>
      <c r="D30" s="72">
        <v>0</v>
      </c>
      <c r="E30" s="72"/>
      <c r="F30" s="72">
        <v>0</v>
      </c>
      <c r="G30" s="72"/>
      <c r="H30" s="72">
        <v>0</v>
      </c>
      <c r="I30" s="72"/>
      <c r="J30" s="71">
        <v>144</v>
      </c>
      <c r="K30" s="72">
        <v>0</v>
      </c>
      <c r="L30" s="71">
        <v>144</v>
      </c>
    </row>
    <row r="31" spans="1:12" ht="15" customHeight="1">
      <c r="B31" s="69" t="s">
        <v>21</v>
      </c>
      <c r="C31" s="70" t="s">
        <v>16</v>
      </c>
      <c r="D31" s="71">
        <v>183</v>
      </c>
      <c r="E31" s="72"/>
      <c r="F31" s="71">
        <v>183</v>
      </c>
      <c r="G31" s="72"/>
      <c r="H31" s="71">
        <v>183</v>
      </c>
      <c r="I31" s="72"/>
      <c r="J31" s="71">
        <f>ROUND(F31*0.75,0)</f>
        <v>137</v>
      </c>
      <c r="K31" s="72">
        <v>0</v>
      </c>
      <c r="L31" s="71">
        <v>137</v>
      </c>
    </row>
    <row r="32" spans="1:12" ht="15" customHeight="1">
      <c r="A32" s="28"/>
      <c r="B32" s="75" t="s">
        <v>22</v>
      </c>
      <c r="C32" s="76" t="s">
        <v>18</v>
      </c>
      <c r="D32" s="71">
        <v>895</v>
      </c>
      <c r="E32" s="72"/>
      <c r="F32" s="71">
        <v>910</v>
      </c>
      <c r="G32" s="72"/>
      <c r="H32" s="71">
        <v>910</v>
      </c>
      <c r="I32" s="72"/>
      <c r="J32" s="71">
        <f>ROUND(800*0.75,0)</f>
        <v>600</v>
      </c>
      <c r="K32" s="72">
        <v>0</v>
      </c>
      <c r="L32" s="71">
        <v>600</v>
      </c>
    </row>
    <row r="33" spans="1:12" ht="15" customHeight="1">
      <c r="A33" s="108" t="s">
        <v>8</v>
      </c>
      <c r="B33" s="129">
        <v>0.45</v>
      </c>
      <c r="C33" s="126" t="s">
        <v>19</v>
      </c>
      <c r="D33" s="21">
        <f t="shared" ref="D33:H33" si="2">SUM(D29:D32)</f>
        <v>14115</v>
      </c>
      <c r="E33" s="22"/>
      <c r="F33" s="21">
        <f t="shared" si="2"/>
        <v>13997</v>
      </c>
      <c r="G33" s="22"/>
      <c r="H33" s="21">
        <f t="shared" si="2"/>
        <v>13997</v>
      </c>
      <c r="I33" s="22"/>
      <c r="J33" s="21">
        <f t="shared" ref="J33" si="3">SUM(J29:J32)</f>
        <v>16949</v>
      </c>
      <c r="K33" s="22">
        <f>SUM(K29:K32)</f>
        <v>0</v>
      </c>
      <c r="L33" s="21">
        <v>16949</v>
      </c>
    </row>
    <row r="34" spans="1:12" ht="15" customHeight="1">
      <c r="C34" s="70"/>
      <c r="D34" s="61"/>
      <c r="E34" s="61"/>
      <c r="F34" s="61"/>
      <c r="G34" s="61"/>
      <c r="H34" s="61"/>
      <c r="I34" s="63"/>
      <c r="J34" s="61"/>
      <c r="K34" s="59"/>
      <c r="L34" s="61"/>
    </row>
    <row r="35" spans="1:12" ht="14.4" customHeight="1">
      <c r="B35" s="66">
        <v>0.46</v>
      </c>
      <c r="C35" s="70" t="s">
        <v>23</v>
      </c>
      <c r="D35" s="73"/>
      <c r="E35" s="73"/>
      <c r="F35" s="73"/>
      <c r="G35" s="73"/>
      <c r="H35" s="73"/>
      <c r="I35" s="74"/>
      <c r="J35" s="73"/>
      <c r="K35" s="43"/>
      <c r="L35" s="73"/>
    </row>
    <row r="36" spans="1:12" ht="14.4" customHeight="1">
      <c r="B36" s="69" t="s">
        <v>24</v>
      </c>
      <c r="C36" s="70" t="s">
        <v>14</v>
      </c>
      <c r="D36" s="71">
        <v>10381</v>
      </c>
      <c r="E36" s="72"/>
      <c r="F36" s="71">
        <v>9551</v>
      </c>
      <c r="G36" s="72"/>
      <c r="H36" s="71">
        <v>9551</v>
      </c>
      <c r="I36" s="72"/>
      <c r="J36" s="71">
        <v>14025</v>
      </c>
      <c r="K36" s="72">
        <v>0</v>
      </c>
      <c r="L36" s="71">
        <v>14025</v>
      </c>
    </row>
    <row r="37" spans="1:12" ht="14.4" customHeight="1">
      <c r="B37" s="69" t="s">
        <v>93</v>
      </c>
      <c r="C37" s="70" t="s">
        <v>91</v>
      </c>
      <c r="D37" s="72">
        <v>0</v>
      </c>
      <c r="E37" s="72"/>
      <c r="F37" s="72">
        <v>0</v>
      </c>
      <c r="G37" s="72"/>
      <c r="H37" s="72">
        <v>0</v>
      </c>
      <c r="I37" s="72"/>
      <c r="J37" s="71">
        <v>261</v>
      </c>
      <c r="K37" s="72">
        <v>0</v>
      </c>
      <c r="L37" s="71">
        <v>261</v>
      </c>
    </row>
    <row r="38" spans="1:12" ht="14.4" customHeight="1">
      <c r="A38" s="28"/>
      <c r="B38" s="75" t="s">
        <v>25</v>
      </c>
      <c r="C38" s="76" t="s">
        <v>16</v>
      </c>
      <c r="D38" s="77">
        <v>179</v>
      </c>
      <c r="E38" s="78"/>
      <c r="F38" s="77">
        <v>179</v>
      </c>
      <c r="G38" s="78"/>
      <c r="H38" s="77">
        <v>179</v>
      </c>
      <c r="I38" s="78"/>
      <c r="J38" s="71">
        <f>ROUND(F38*0.75,0)</f>
        <v>134</v>
      </c>
      <c r="K38" s="78">
        <v>0</v>
      </c>
      <c r="L38" s="77">
        <v>134</v>
      </c>
    </row>
    <row r="39" spans="1:12" ht="14.4" customHeight="1">
      <c r="A39" s="28"/>
      <c r="B39" s="75" t="s">
        <v>26</v>
      </c>
      <c r="C39" s="76" t="s">
        <v>18</v>
      </c>
      <c r="D39" s="79">
        <v>869</v>
      </c>
      <c r="E39" s="80"/>
      <c r="F39" s="79">
        <v>900</v>
      </c>
      <c r="G39" s="80"/>
      <c r="H39" s="79">
        <v>900</v>
      </c>
      <c r="I39" s="80"/>
      <c r="J39" s="71">
        <f>ROUND(790*0.75,0)</f>
        <v>593</v>
      </c>
      <c r="K39" s="80">
        <v>0</v>
      </c>
      <c r="L39" s="79">
        <v>593</v>
      </c>
    </row>
    <row r="40" spans="1:12" ht="14.4" customHeight="1">
      <c r="A40" s="28" t="s">
        <v>8</v>
      </c>
      <c r="B40" s="81">
        <v>0.46</v>
      </c>
      <c r="C40" s="76" t="s">
        <v>23</v>
      </c>
      <c r="D40" s="21">
        <f t="shared" ref="D40:H40" si="4">SUM(D36:D39)</f>
        <v>11429</v>
      </c>
      <c r="E40" s="22"/>
      <c r="F40" s="21">
        <f t="shared" si="4"/>
        <v>10630</v>
      </c>
      <c r="G40" s="22"/>
      <c r="H40" s="21">
        <f t="shared" si="4"/>
        <v>10630</v>
      </c>
      <c r="I40" s="22"/>
      <c r="J40" s="21">
        <f t="shared" ref="J40" si="5">SUM(J36:J39)</f>
        <v>15013</v>
      </c>
      <c r="K40" s="22">
        <f>SUM(K36:K39)</f>
        <v>0</v>
      </c>
      <c r="L40" s="21">
        <v>15013</v>
      </c>
    </row>
    <row r="41" spans="1:12" ht="12" customHeight="1">
      <c r="A41" s="28"/>
      <c r="B41" s="81"/>
      <c r="C41" s="76"/>
      <c r="D41" s="82"/>
      <c r="E41" s="82"/>
      <c r="F41" s="82"/>
      <c r="G41" s="82"/>
      <c r="H41" s="82"/>
      <c r="I41" s="83"/>
      <c r="J41" s="82"/>
      <c r="K41" s="84"/>
      <c r="L41" s="82"/>
    </row>
    <row r="42" spans="1:12" ht="14.4" customHeight="1">
      <c r="A42" s="28"/>
      <c r="B42" s="81">
        <v>0.47</v>
      </c>
      <c r="C42" s="76" t="s">
        <v>27</v>
      </c>
      <c r="D42" s="31"/>
      <c r="E42" s="31"/>
      <c r="F42" s="31"/>
      <c r="G42" s="31"/>
      <c r="H42" s="31"/>
      <c r="I42" s="85"/>
      <c r="J42" s="31"/>
      <c r="K42" s="86"/>
      <c r="L42" s="31"/>
    </row>
    <row r="43" spans="1:12" ht="14.4" customHeight="1">
      <c r="A43" s="28"/>
      <c r="B43" s="75" t="s">
        <v>28</v>
      </c>
      <c r="C43" s="76" t="s">
        <v>14</v>
      </c>
      <c r="D43" s="77">
        <v>7953</v>
      </c>
      <c r="E43" s="78"/>
      <c r="F43" s="77">
        <v>9009</v>
      </c>
      <c r="G43" s="78"/>
      <c r="H43" s="77">
        <v>9009</v>
      </c>
      <c r="I43" s="78"/>
      <c r="J43" s="77">
        <v>8888</v>
      </c>
      <c r="K43" s="78">
        <v>0</v>
      </c>
      <c r="L43" s="77">
        <v>8888</v>
      </c>
    </row>
    <row r="44" spans="1:12" ht="14.4" customHeight="1">
      <c r="B44" s="69" t="s">
        <v>29</v>
      </c>
      <c r="C44" s="70" t="s">
        <v>16</v>
      </c>
      <c r="D44" s="71">
        <v>148</v>
      </c>
      <c r="E44" s="72"/>
      <c r="F44" s="71">
        <v>148</v>
      </c>
      <c r="G44" s="72"/>
      <c r="H44" s="71">
        <v>148</v>
      </c>
      <c r="I44" s="72"/>
      <c r="J44" s="71">
        <f>ROUND(F44*0.75,0)</f>
        <v>111</v>
      </c>
      <c r="K44" s="72">
        <v>0</v>
      </c>
      <c r="L44" s="71">
        <v>111</v>
      </c>
    </row>
    <row r="45" spans="1:12" ht="14.4" customHeight="1">
      <c r="B45" s="69" t="s">
        <v>30</v>
      </c>
      <c r="C45" s="70" t="s">
        <v>18</v>
      </c>
      <c r="D45" s="71">
        <v>378</v>
      </c>
      <c r="E45" s="72"/>
      <c r="F45" s="71">
        <v>400</v>
      </c>
      <c r="G45" s="72"/>
      <c r="H45" s="71">
        <v>400</v>
      </c>
      <c r="I45" s="72"/>
      <c r="J45" s="71">
        <f>ROUND(F45*0.75,0)</f>
        <v>300</v>
      </c>
      <c r="K45" s="72">
        <v>0</v>
      </c>
      <c r="L45" s="71">
        <v>300</v>
      </c>
    </row>
    <row r="46" spans="1:12" ht="14.4" customHeight="1">
      <c r="A46" s="36" t="s">
        <v>8</v>
      </c>
      <c r="B46" s="66">
        <v>0.47</v>
      </c>
      <c r="C46" s="70" t="s">
        <v>27</v>
      </c>
      <c r="D46" s="21">
        <f t="shared" ref="D46:H46" si="6">SUM(D43:D45)</f>
        <v>8479</v>
      </c>
      <c r="E46" s="22"/>
      <c r="F46" s="21">
        <f t="shared" si="6"/>
        <v>9557</v>
      </c>
      <c r="G46" s="22"/>
      <c r="H46" s="21">
        <f t="shared" si="6"/>
        <v>9557</v>
      </c>
      <c r="I46" s="22"/>
      <c r="J46" s="21">
        <f t="shared" ref="J46" si="7">SUM(J43:J45)</f>
        <v>9299</v>
      </c>
      <c r="K46" s="22">
        <f>SUM(K43:K45)</f>
        <v>0</v>
      </c>
      <c r="L46" s="21">
        <v>9299</v>
      </c>
    </row>
    <row r="47" spans="1:12" ht="12" customHeight="1">
      <c r="C47" s="70"/>
      <c r="D47" s="61"/>
      <c r="E47" s="61"/>
      <c r="F47" s="61"/>
      <c r="G47" s="61"/>
      <c r="H47" s="61"/>
      <c r="I47" s="63"/>
      <c r="J47" s="61"/>
      <c r="K47" s="59"/>
      <c r="L47" s="61"/>
    </row>
    <row r="48" spans="1:12" ht="14.4" customHeight="1">
      <c r="B48" s="66">
        <v>0.48</v>
      </c>
      <c r="C48" s="70" t="s">
        <v>31</v>
      </c>
      <c r="D48" s="73"/>
      <c r="E48" s="73"/>
      <c r="F48" s="73"/>
      <c r="G48" s="73"/>
      <c r="H48" s="73"/>
      <c r="I48" s="74"/>
      <c r="J48" s="73"/>
      <c r="K48" s="43"/>
      <c r="L48" s="73"/>
    </row>
    <row r="49" spans="1:12" ht="14.4" customHeight="1">
      <c r="B49" s="69" t="s">
        <v>32</v>
      </c>
      <c r="C49" s="70" t="s">
        <v>14</v>
      </c>
      <c r="D49" s="71">
        <v>11477</v>
      </c>
      <c r="E49" s="72"/>
      <c r="F49" s="71">
        <v>11941</v>
      </c>
      <c r="G49" s="72"/>
      <c r="H49" s="71">
        <v>11941</v>
      </c>
      <c r="I49" s="72"/>
      <c r="J49" s="71">
        <v>14979</v>
      </c>
      <c r="K49" s="72">
        <v>0</v>
      </c>
      <c r="L49" s="71">
        <v>14979</v>
      </c>
    </row>
    <row r="50" spans="1:12" ht="14.4" customHeight="1">
      <c r="B50" s="69" t="s">
        <v>94</v>
      </c>
      <c r="C50" s="70" t="s">
        <v>91</v>
      </c>
      <c r="D50" s="72">
        <v>0</v>
      </c>
      <c r="E50" s="72"/>
      <c r="F50" s="72">
        <v>0</v>
      </c>
      <c r="G50" s="72"/>
      <c r="H50" s="72">
        <v>0</v>
      </c>
      <c r="I50" s="72"/>
      <c r="J50" s="71">
        <v>531</v>
      </c>
      <c r="K50" s="72">
        <v>0</v>
      </c>
      <c r="L50" s="71">
        <v>531</v>
      </c>
    </row>
    <row r="51" spans="1:12" ht="14.4" customHeight="1">
      <c r="B51" s="69" t="s">
        <v>33</v>
      </c>
      <c r="C51" s="70" t="s">
        <v>16</v>
      </c>
      <c r="D51" s="71">
        <v>208</v>
      </c>
      <c r="E51" s="72"/>
      <c r="F51" s="71">
        <v>205</v>
      </c>
      <c r="G51" s="72"/>
      <c r="H51" s="71">
        <v>205</v>
      </c>
      <c r="I51" s="72"/>
      <c r="J51" s="71">
        <f>ROUND(F51*0.75,0)</f>
        <v>154</v>
      </c>
      <c r="K51" s="72">
        <v>0</v>
      </c>
      <c r="L51" s="71">
        <v>154</v>
      </c>
    </row>
    <row r="52" spans="1:12" ht="14.4" customHeight="1">
      <c r="B52" s="69" t="s">
        <v>34</v>
      </c>
      <c r="C52" s="70" t="s">
        <v>18</v>
      </c>
      <c r="D52" s="71">
        <v>313</v>
      </c>
      <c r="E52" s="72"/>
      <c r="F52" s="71">
        <v>320</v>
      </c>
      <c r="G52" s="72"/>
      <c r="H52" s="71">
        <v>320</v>
      </c>
      <c r="I52" s="72"/>
      <c r="J52" s="71">
        <f>ROUND(210*0.75,0)</f>
        <v>158</v>
      </c>
      <c r="K52" s="72">
        <v>0</v>
      </c>
      <c r="L52" s="71">
        <v>158</v>
      </c>
    </row>
    <row r="53" spans="1:12" ht="14.4" customHeight="1">
      <c r="A53" s="36" t="s">
        <v>8</v>
      </c>
      <c r="B53" s="66">
        <v>0.48</v>
      </c>
      <c r="C53" s="70" t="s">
        <v>31</v>
      </c>
      <c r="D53" s="21">
        <f t="shared" ref="D53:H53" si="8">SUM(D49:D52)</f>
        <v>11998</v>
      </c>
      <c r="E53" s="22"/>
      <c r="F53" s="21">
        <f t="shared" si="8"/>
        <v>12466</v>
      </c>
      <c r="G53" s="22"/>
      <c r="H53" s="21">
        <f t="shared" si="8"/>
        <v>12466</v>
      </c>
      <c r="I53" s="22"/>
      <c r="J53" s="21">
        <f>SUM(J49:J52)</f>
        <v>15822</v>
      </c>
      <c r="K53" s="22">
        <f>SUM(K49:K52)</f>
        <v>0</v>
      </c>
      <c r="L53" s="21">
        <v>15822</v>
      </c>
    </row>
    <row r="54" spans="1:12" ht="12" customHeight="1">
      <c r="C54" s="70"/>
      <c r="D54" s="61"/>
      <c r="E54" s="61"/>
      <c r="F54" s="61"/>
      <c r="G54" s="61"/>
      <c r="H54" s="61"/>
      <c r="I54" s="63"/>
      <c r="J54" s="61"/>
      <c r="K54" s="59"/>
      <c r="L54" s="61"/>
    </row>
    <row r="55" spans="1:12" ht="14.4" customHeight="1">
      <c r="B55" s="87">
        <v>0.5</v>
      </c>
      <c r="C55" s="70" t="s">
        <v>35</v>
      </c>
      <c r="D55" s="73"/>
      <c r="E55" s="73"/>
      <c r="F55" s="73"/>
      <c r="G55" s="73"/>
      <c r="H55" s="73"/>
      <c r="I55" s="74"/>
      <c r="J55" s="73"/>
      <c r="K55" s="43"/>
      <c r="L55" s="73"/>
    </row>
    <row r="56" spans="1:12" ht="14.4" customHeight="1">
      <c r="B56" s="69" t="s">
        <v>36</v>
      </c>
      <c r="C56" s="70" t="s">
        <v>14</v>
      </c>
      <c r="D56" s="71">
        <v>5122</v>
      </c>
      <c r="E56" s="72"/>
      <c r="F56" s="71">
        <v>6096</v>
      </c>
      <c r="G56" s="72"/>
      <c r="H56" s="71">
        <v>6096</v>
      </c>
      <c r="I56" s="72"/>
      <c r="J56" s="71">
        <v>10026</v>
      </c>
      <c r="K56" s="72">
        <v>0</v>
      </c>
      <c r="L56" s="71">
        <v>10026</v>
      </c>
    </row>
    <row r="57" spans="1:12" ht="14.4" customHeight="1">
      <c r="B57" s="69" t="s">
        <v>37</v>
      </c>
      <c r="C57" s="70" t="s">
        <v>16</v>
      </c>
      <c r="D57" s="71">
        <v>115</v>
      </c>
      <c r="E57" s="72"/>
      <c r="F57" s="71">
        <v>116</v>
      </c>
      <c r="G57" s="72"/>
      <c r="H57" s="71">
        <v>116</v>
      </c>
      <c r="I57" s="72"/>
      <c r="J57" s="71">
        <f>ROUND(F57*0.75,0)</f>
        <v>87</v>
      </c>
      <c r="K57" s="72">
        <v>0</v>
      </c>
      <c r="L57" s="71">
        <v>87</v>
      </c>
    </row>
    <row r="58" spans="1:12" ht="14.4" customHeight="1">
      <c r="B58" s="69" t="s">
        <v>38</v>
      </c>
      <c r="C58" s="70" t="s">
        <v>18</v>
      </c>
      <c r="D58" s="71">
        <v>203</v>
      </c>
      <c r="E58" s="72"/>
      <c r="F58" s="71">
        <v>210</v>
      </c>
      <c r="G58" s="72"/>
      <c r="H58" s="71">
        <v>210</v>
      </c>
      <c r="I58" s="72"/>
      <c r="J58" s="71">
        <f>ROUND(F58*0.75,0)</f>
        <v>158</v>
      </c>
      <c r="K58" s="72">
        <v>0</v>
      </c>
      <c r="L58" s="71">
        <v>158</v>
      </c>
    </row>
    <row r="59" spans="1:12" ht="14.4" customHeight="1">
      <c r="A59" s="28" t="s">
        <v>8</v>
      </c>
      <c r="B59" s="87">
        <v>0.5</v>
      </c>
      <c r="C59" s="76" t="s">
        <v>35</v>
      </c>
      <c r="D59" s="21">
        <f t="shared" ref="D59:H59" si="9">SUM(D56:D58)</f>
        <v>5440</v>
      </c>
      <c r="E59" s="22"/>
      <c r="F59" s="21">
        <f t="shared" si="9"/>
        <v>6422</v>
      </c>
      <c r="G59" s="22"/>
      <c r="H59" s="21">
        <f t="shared" si="9"/>
        <v>6422</v>
      </c>
      <c r="I59" s="22"/>
      <c r="J59" s="21">
        <f t="shared" ref="J59" si="10">SUM(J56:J58)</f>
        <v>10271</v>
      </c>
      <c r="K59" s="22">
        <f>SUM(K56:K58)</f>
        <v>0</v>
      </c>
      <c r="L59" s="21">
        <v>10271</v>
      </c>
    </row>
    <row r="60" spans="1:12" ht="12" customHeight="1">
      <c r="A60" s="28"/>
      <c r="B60" s="87"/>
      <c r="C60" s="70"/>
      <c r="D60" s="61"/>
      <c r="E60" s="61"/>
      <c r="F60" s="61"/>
      <c r="G60" s="61"/>
      <c r="H60" s="61"/>
      <c r="I60" s="63"/>
      <c r="J60" s="61"/>
      <c r="K60" s="59"/>
      <c r="L60" s="61"/>
    </row>
    <row r="61" spans="1:12" ht="14.4" customHeight="1">
      <c r="A61" s="28"/>
      <c r="B61" s="87">
        <v>0.51</v>
      </c>
      <c r="C61" s="70" t="s">
        <v>64</v>
      </c>
      <c r="D61" s="61"/>
      <c r="E61" s="61"/>
      <c r="F61" s="61"/>
      <c r="G61" s="61"/>
      <c r="H61" s="61"/>
      <c r="I61" s="63"/>
      <c r="J61" s="61"/>
      <c r="K61" s="59"/>
      <c r="L61" s="61"/>
    </row>
    <row r="62" spans="1:12" ht="14.4" customHeight="1">
      <c r="A62" s="28"/>
      <c r="B62" s="87" t="s">
        <v>65</v>
      </c>
      <c r="C62" s="70" t="s">
        <v>14</v>
      </c>
      <c r="D62" s="71">
        <v>3313</v>
      </c>
      <c r="E62" s="78"/>
      <c r="F62" s="71">
        <v>4793</v>
      </c>
      <c r="G62" s="78"/>
      <c r="H62" s="77">
        <v>4793</v>
      </c>
      <c r="I62" s="78"/>
      <c r="J62" s="71">
        <v>6355</v>
      </c>
      <c r="K62" s="78">
        <v>0</v>
      </c>
      <c r="L62" s="71">
        <v>6355</v>
      </c>
    </row>
    <row r="63" spans="1:12" ht="14.4" customHeight="1">
      <c r="A63" s="28"/>
      <c r="B63" s="87" t="s">
        <v>66</v>
      </c>
      <c r="C63" s="70" t="s">
        <v>16</v>
      </c>
      <c r="D63" s="77">
        <v>115</v>
      </c>
      <c r="E63" s="78"/>
      <c r="F63" s="77">
        <v>115</v>
      </c>
      <c r="G63" s="78"/>
      <c r="H63" s="77">
        <v>115</v>
      </c>
      <c r="I63" s="78"/>
      <c r="J63" s="71">
        <f>ROUND(F63*0.75,0)</f>
        <v>86</v>
      </c>
      <c r="K63" s="78">
        <v>0</v>
      </c>
      <c r="L63" s="71">
        <v>86</v>
      </c>
    </row>
    <row r="64" spans="1:12" ht="14.4" customHeight="1">
      <c r="A64" s="28"/>
      <c r="B64" s="88" t="s">
        <v>67</v>
      </c>
      <c r="C64" s="76" t="s">
        <v>18</v>
      </c>
      <c r="D64" s="77">
        <v>233</v>
      </c>
      <c r="E64" s="78"/>
      <c r="F64" s="77">
        <v>240</v>
      </c>
      <c r="G64" s="78"/>
      <c r="H64" s="77">
        <v>240</v>
      </c>
      <c r="I64" s="78"/>
      <c r="J64" s="77">
        <f>ROUND(F64*0.75,0)</f>
        <v>180</v>
      </c>
      <c r="K64" s="78">
        <v>0</v>
      </c>
      <c r="L64" s="77">
        <v>180</v>
      </c>
    </row>
    <row r="65" spans="1:12" ht="14.4" customHeight="1">
      <c r="A65" s="108" t="s">
        <v>8</v>
      </c>
      <c r="B65" s="129">
        <v>0.51</v>
      </c>
      <c r="C65" s="126" t="s">
        <v>64</v>
      </c>
      <c r="D65" s="21">
        <f t="shared" ref="D65:H65" si="11">SUM(D62:D64)</f>
        <v>3661</v>
      </c>
      <c r="E65" s="22"/>
      <c r="F65" s="21">
        <f t="shared" si="11"/>
        <v>5148</v>
      </c>
      <c r="G65" s="22"/>
      <c r="H65" s="21">
        <f t="shared" si="11"/>
        <v>5148</v>
      </c>
      <c r="I65" s="22"/>
      <c r="J65" s="21">
        <f t="shared" ref="J65" si="12">SUM(J62:J64)</f>
        <v>6621</v>
      </c>
      <c r="K65" s="22">
        <f>SUM(K62:K64)</f>
        <v>0</v>
      </c>
      <c r="L65" s="21">
        <v>6621</v>
      </c>
    </row>
    <row r="66" spans="1:12" ht="7.8" customHeight="1">
      <c r="A66" s="28"/>
      <c r="B66" s="88"/>
      <c r="C66" s="76"/>
      <c r="D66" s="61"/>
      <c r="E66" s="61"/>
      <c r="F66" s="61"/>
      <c r="G66" s="61"/>
      <c r="H66" s="61"/>
      <c r="I66" s="63"/>
      <c r="J66" s="61"/>
      <c r="K66" s="59"/>
      <c r="L66" s="61"/>
    </row>
    <row r="67" spans="1:12" ht="15.15" customHeight="1">
      <c r="A67" s="28"/>
      <c r="B67" s="81">
        <v>0.52</v>
      </c>
      <c r="C67" s="76" t="s">
        <v>39</v>
      </c>
      <c r="D67" s="31"/>
      <c r="E67" s="31"/>
      <c r="F67" s="31"/>
      <c r="G67" s="31"/>
      <c r="H67" s="31"/>
      <c r="I67" s="85"/>
      <c r="J67" s="31"/>
      <c r="K67" s="86"/>
      <c r="L67" s="31"/>
    </row>
    <row r="68" spans="1:12" ht="15.15" customHeight="1">
      <c r="A68" s="28"/>
      <c r="B68" s="75" t="s">
        <v>40</v>
      </c>
      <c r="C68" s="76" t="s">
        <v>14</v>
      </c>
      <c r="D68" s="77">
        <v>6179</v>
      </c>
      <c r="E68" s="78"/>
      <c r="F68" s="77">
        <v>7171</v>
      </c>
      <c r="G68" s="78"/>
      <c r="H68" s="77">
        <v>7171</v>
      </c>
      <c r="I68" s="78"/>
      <c r="J68" s="77">
        <v>8123</v>
      </c>
      <c r="K68" s="78">
        <v>0</v>
      </c>
      <c r="L68" s="77">
        <v>8123</v>
      </c>
    </row>
    <row r="69" spans="1:12" ht="15.15" customHeight="1">
      <c r="A69" s="28"/>
      <c r="B69" s="75" t="s">
        <v>41</v>
      </c>
      <c r="C69" s="76" t="s">
        <v>16</v>
      </c>
      <c r="D69" s="77">
        <v>96</v>
      </c>
      <c r="E69" s="78"/>
      <c r="F69" s="77">
        <v>99</v>
      </c>
      <c r="G69" s="78"/>
      <c r="H69" s="77">
        <v>99</v>
      </c>
      <c r="I69" s="78"/>
      <c r="J69" s="71">
        <f>ROUND(F69*0.75,0)</f>
        <v>74</v>
      </c>
      <c r="K69" s="78">
        <v>0</v>
      </c>
      <c r="L69" s="71">
        <v>74</v>
      </c>
    </row>
    <row r="70" spans="1:12" ht="15.15" customHeight="1">
      <c r="A70" s="28"/>
      <c r="B70" s="75" t="s">
        <v>42</v>
      </c>
      <c r="C70" s="76" t="s">
        <v>18</v>
      </c>
      <c r="D70" s="71">
        <v>208</v>
      </c>
      <c r="E70" s="72"/>
      <c r="F70" s="77">
        <v>215</v>
      </c>
      <c r="G70" s="72"/>
      <c r="H70" s="71">
        <v>215</v>
      </c>
      <c r="I70" s="72"/>
      <c r="J70" s="71">
        <f>ROUND(F70*0.75,0)</f>
        <v>161</v>
      </c>
      <c r="K70" s="72">
        <v>0</v>
      </c>
      <c r="L70" s="71">
        <v>161</v>
      </c>
    </row>
    <row r="71" spans="1:12" ht="15.15" customHeight="1">
      <c r="A71" s="28" t="s">
        <v>8</v>
      </c>
      <c r="B71" s="81">
        <v>0.52</v>
      </c>
      <c r="C71" s="76" t="s">
        <v>39</v>
      </c>
      <c r="D71" s="21">
        <f t="shared" ref="D71:H71" si="13">SUM(D68:D70)</f>
        <v>6483</v>
      </c>
      <c r="E71" s="22"/>
      <c r="F71" s="21">
        <f t="shared" si="13"/>
        <v>7485</v>
      </c>
      <c r="G71" s="22"/>
      <c r="H71" s="21">
        <f t="shared" si="13"/>
        <v>7485</v>
      </c>
      <c r="I71" s="22"/>
      <c r="J71" s="21">
        <f t="shared" ref="J71" si="14">SUM(J68:J70)</f>
        <v>8358</v>
      </c>
      <c r="K71" s="22">
        <f>SUM(K68:K70)</f>
        <v>0</v>
      </c>
      <c r="L71" s="21">
        <v>8358</v>
      </c>
    </row>
    <row r="72" spans="1:12" ht="15.15" customHeight="1">
      <c r="A72" s="28"/>
      <c r="B72" s="81"/>
      <c r="C72" s="76"/>
      <c r="D72" s="61"/>
      <c r="E72" s="61"/>
      <c r="F72" s="61"/>
      <c r="G72" s="61"/>
      <c r="H72" s="61"/>
      <c r="I72" s="63"/>
      <c r="J72" s="61"/>
      <c r="K72" s="59"/>
      <c r="L72" s="61"/>
    </row>
    <row r="73" spans="1:12" ht="15.15" customHeight="1">
      <c r="A73" s="28"/>
      <c r="B73" s="81">
        <v>0.55000000000000004</v>
      </c>
      <c r="C73" s="76" t="s">
        <v>68</v>
      </c>
      <c r="D73" s="61"/>
      <c r="E73" s="61"/>
      <c r="F73" s="61"/>
      <c r="G73" s="61"/>
      <c r="H73" s="61"/>
      <c r="I73" s="63"/>
      <c r="J73" s="61"/>
      <c r="K73" s="59"/>
      <c r="L73" s="61"/>
    </row>
    <row r="74" spans="1:12" ht="15.15" customHeight="1">
      <c r="A74" s="28"/>
      <c r="B74" s="88" t="s">
        <v>69</v>
      </c>
      <c r="C74" s="76" t="s">
        <v>14</v>
      </c>
      <c r="D74" s="77">
        <v>1495</v>
      </c>
      <c r="E74" s="78"/>
      <c r="F74" s="77">
        <v>1713</v>
      </c>
      <c r="G74" s="78"/>
      <c r="H74" s="77">
        <v>1713</v>
      </c>
      <c r="I74" s="78"/>
      <c r="J74" s="71">
        <v>2446</v>
      </c>
      <c r="K74" s="78">
        <v>0</v>
      </c>
      <c r="L74" s="77">
        <v>2446</v>
      </c>
    </row>
    <row r="75" spans="1:12" ht="15.15" customHeight="1">
      <c r="A75" s="28"/>
      <c r="B75" s="88" t="s">
        <v>70</v>
      </c>
      <c r="C75" s="76" t="s">
        <v>16</v>
      </c>
      <c r="D75" s="77">
        <v>81</v>
      </c>
      <c r="E75" s="78"/>
      <c r="F75" s="77">
        <v>81</v>
      </c>
      <c r="G75" s="78"/>
      <c r="H75" s="77">
        <v>81</v>
      </c>
      <c r="I75" s="78"/>
      <c r="J75" s="71">
        <f>ROUND(F75*0.75,0)</f>
        <v>61</v>
      </c>
      <c r="K75" s="78">
        <v>0</v>
      </c>
      <c r="L75" s="77">
        <v>61</v>
      </c>
    </row>
    <row r="76" spans="1:12" ht="15.15" customHeight="1">
      <c r="A76" s="28"/>
      <c r="B76" s="88" t="s">
        <v>71</v>
      </c>
      <c r="C76" s="76" t="s">
        <v>18</v>
      </c>
      <c r="D76" s="79">
        <v>186</v>
      </c>
      <c r="E76" s="80"/>
      <c r="F76" s="79">
        <v>186</v>
      </c>
      <c r="G76" s="80"/>
      <c r="H76" s="79">
        <v>186</v>
      </c>
      <c r="I76" s="80"/>
      <c r="J76" s="79">
        <f>ROUND(F76*0.75,0)</f>
        <v>140</v>
      </c>
      <c r="K76" s="80">
        <v>0</v>
      </c>
      <c r="L76" s="79">
        <v>140</v>
      </c>
    </row>
    <row r="77" spans="1:12" ht="15.15" customHeight="1">
      <c r="A77" s="28" t="s">
        <v>8</v>
      </c>
      <c r="B77" s="81">
        <v>0.55000000000000004</v>
      </c>
      <c r="C77" s="76" t="s">
        <v>68</v>
      </c>
      <c r="D77" s="79">
        <f t="shared" ref="D77:H77" si="15">SUM(D74:D76)</f>
        <v>1762</v>
      </c>
      <c r="E77" s="80"/>
      <c r="F77" s="79">
        <f t="shared" si="15"/>
        <v>1980</v>
      </c>
      <c r="G77" s="80"/>
      <c r="H77" s="79">
        <f t="shared" si="15"/>
        <v>1980</v>
      </c>
      <c r="I77" s="80"/>
      <c r="J77" s="79">
        <f t="shared" ref="J77" si="16">SUM(J74:J76)</f>
        <v>2647</v>
      </c>
      <c r="K77" s="80">
        <f>SUM(K74:K76)</f>
        <v>0</v>
      </c>
      <c r="L77" s="79">
        <v>2647</v>
      </c>
    </row>
    <row r="78" spans="1:12" ht="15.15" customHeight="1">
      <c r="A78" s="28"/>
      <c r="B78" s="81"/>
      <c r="C78" s="76"/>
      <c r="D78" s="61"/>
      <c r="E78" s="61"/>
      <c r="F78" s="77"/>
      <c r="G78" s="61"/>
      <c r="H78" s="61"/>
      <c r="I78" s="63"/>
      <c r="J78" s="77"/>
      <c r="K78" s="59"/>
      <c r="L78" s="61"/>
    </row>
    <row r="79" spans="1:12" ht="15.15" customHeight="1">
      <c r="A79" s="28"/>
      <c r="B79" s="81">
        <v>0.56999999999999995</v>
      </c>
      <c r="C79" s="134" t="s">
        <v>43</v>
      </c>
      <c r="D79" s="61"/>
      <c r="E79" s="61"/>
      <c r="F79" s="61"/>
      <c r="G79" s="61"/>
      <c r="H79" s="61"/>
      <c r="I79" s="63"/>
      <c r="J79" s="61"/>
      <c r="K79" s="59"/>
      <c r="L79" s="61"/>
    </row>
    <row r="80" spans="1:12" ht="15.15" customHeight="1">
      <c r="A80" s="28"/>
      <c r="B80" s="75" t="s">
        <v>44</v>
      </c>
      <c r="C80" s="134" t="s">
        <v>14</v>
      </c>
      <c r="D80" s="77">
        <v>8025</v>
      </c>
      <c r="E80" s="78"/>
      <c r="F80" s="77">
        <v>8018</v>
      </c>
      <c r="G80" s="78"/>
      <c r="H80" s="77">
        <v>8018</v>
      </c>
      <c r="I80" s="78"/>
      <c r="J80" s="77">
        <v>11621</v>
      </c>
      <c r="K80" s="78">
        <v>0</v>
      </c>
      <c r="L80" s="77">
        <v>11621</v>
      </c>
    </row>
    <row r="81" spans="1:12" ht="15.15" customHeight="1">
      <c r="B81" s="69" t="s">
        <v>45</v>
      </c>
      <c r="C81" s="128" t="s">
        <v>16</v>
      </c>
      <c r="D81" s="71">
        <v>114</v>
      </c>
      <c r="E81" s="72"/>
      <c r="F81" s="71">
        <v>114</v>
      </c>
      <c r="G81" s="78"/>
      <c r="H81" s="71">
        <v>114</v>
      </c>
      <c r="I81" s="78"/>
      <c r="J81" s="71">
        <f>ROUND(F81*0.75,0)</f>
        <v>86</v>
      </c>
      <c r="K81" s="78">
        <v>0</v>
      </c>
      <c r="L81" s="71">
        <v>86</v>
      </c>
    </row>
    <row r="82" spans="1:12" ht="15.15" customHeight="1">
      <c r="B82" s="69" t="s">
        <v>46</v>
      </c>
      <c r="C82" s="128" t="s">
        <v>18</v>
      </c>
      <c r="D82" s="71">
        <v>208</v>
      </c>
      <c r="E82" s="72"/>
      <c r="F82" s="71">
        <v>208</v>
      </c>
      <c r="G82" s="78"/>
      <c r="H82" s="71">
        <v>208</v>
      </c>
      <c r="I82" s="78"/>
      <c r="J82" s="71">
        <f>ROUND(F82*0.75,0)</f>
        <v>156</v>
      </c>
      <c r="K82" s="78">
        <v>0</v>
      </c>
      <c r="L82" s="71">
        <v>156</v>
      </c>
    </row>
    <row r="83" spans="1:12" ht="15.15" customHeight="1">
      <c r="A83" s="36" t="s">
        <v>8</v>
      </c>
      <c r="B83" s="66">
        <v>0.56999999999999995</v>
      </c>
      <c r="C83" s="128" t="s">
        <v>43</v>
      </c>
      <c r="D83" s="21">
        <f t="shared" ref="D83:H83" si="17">SUM(D80:D82)</f>
        <v>8347</v>
      </c>
      <c r="E83" s="22"/>
      <c r="F83" s="21">
        <f t="shared" si="17"/>
        <v>8340</v>
      </c>
      <c r="G83" s="22"/>
      <c r="H83" s="21">
        <f t="shared" si="17"/>
        <v>8340</v>
      </c>
      <c r="I83" s="22"/>
      <c r="J83" s="21">
        <f t="shared" ref="J83" si="18">SUM(J80:J82)</f>
        <v>11863</v>
      </c>
      <c r="K83" s="22">
        <f>SUM(K80:K82)</f>
        <v>0</v>
      </c>
      <c r="L83" s="21">
        <v>11863</v>
      </c>
    </row>
    <row r="84" spans="1:12" ht="15.15" customHeight="1">
      <c r="A84" s="28" t="s">
        <v>8</v>
      </c>
      <c r="B84" s="89">
        <v>1E-3</v>
      </c>
      <c r="C84" s="131" t="s">
        <v>11</v>
      </c>
      <c r="D84" s="21">
        <f t="shared" ref="D84:H84" si="19">D83+D71+D59+D53+D46+D40+D33+D26+D77+D65</f>
        <v>124582</v>
      </c>
      <c r="E84" s="22"/>
      <c r="F84" s="21">
        <f t="shared" si="19"/>
        <v>148691</v>
      </c>
      <c r="G84" s="22"/>
      <c r="H84" s="21">
        <f t="shared" si="19"/>
        <v>148691</v>
      </c>
      <c r="I84" s="22"/>
      <c r="J84" s="21">
        <f t="shared" ref="J84" si="20">J83+J71+J59+J53+J46+J40+J33+J26+J77+J65</f>
        <v>177458</v>
      </c>
      <c r="K84" s="22">
        <f>K83+K71+K59+K53+K46+K40+K33+K26+K77+K65</f>
        <v>0</v>
      </c>
      <c r="L84" s="21">
        <v>177458</v>
      </c>
    </row>
    <row r="85" spans="1:12" ht="15.15" customHeight="1">
      <c r="B85" s="91"/>
      <c r="C85" s="60"/>
      <c r="D85" s="61"/>
      <c r="E85" s="61"/>
      <c r="F85" s="61"/>
      <c r="G85" s="61"/>
      <c r="H85" s="61"/>
      <c r="I85" s="63"/>
      <c r="J85" s="61"/>
      <c r="K85" s="59"/>
      <c r="L85" s="61"/>
    </row>
    <row r="86" spans="1:12" ht="15.15" customHeight="1">
      <c r="B86" s="65">
        <v>3.0000000000000001E-3</v>
      </c>
      <c r="C86" s="130" t="s">
        <v>47</v>
      </c>
      <c r="D86" s="73"/>
      <c r="E86" s="73"/>
      <c r="F86" s="73"/>
      <c r="G86" s="73"/>
      <c r="H86" s="73"/>
      <c r="I86" s="74"/>
      <c r="J86" s="73"/>
      <c r="K86" s="43"/>
      <c r="L86" s="73"/>
    </row>
    <row r="87" spans="1:12" ht="15.15" customHeight="1">
      <c r="B87" s="92">
        <v>60</v>
      </c>
      <c r="C87" s="128" t="s">
        <v>47</v>
      </c>
      <c r="D87" s="73"/>
      <c r="E87" s="73"/>
      <c r="F87" s="73"/>
      <c r="G87" s="73"/>
      <c r="H87" s="73"/>
      <c r="I87" s="74"/>
      <c r="J87" s="73"/>
      <c r="K87" s="43"/>
      <c r="L87" s="73"/>
    </row>
    <row r="88" spans="1:12" ht="15.15" customHeight="1">
      <c r="A88" s="28"/>
      <c r="B88" s="75" t="s">
        <v>48</v>
      </c>
      <c r="C88" s="134" t="s">
        <v>49</v>
      </c>
      <c r="D88" s="71">
        <v>2705</v>
      </c>
      <c r="E88" s="72"/>
      <c r="F88" s="71">
        <v>3000</v>
      </c>
      <c r="G88" s="72"/>
      <c r="H88" s="71">
        <v>3000</v>
      </c>
      <c r="I88" s="72"/>
      <c r="J88" s="72">
        <v>0</v>
      </c>
      <c r="K88" s="72">
        <v>0</v>
      </c>
      <c r="L88" s="72">
        <v>0</v>
      </c>
    </row>
    <row r="89" spans="1:12" ht="15.15" customHeight="1">
      <c r="A89" s="28" t="s">
        <v>8</v>
      </c>
      <c r="B89" s="89">
        <v>3.0000000000000001E-3</v>
      </c>
      <c r="C89" s="131" t="s">
        <v>47</v>
      </c>
      <c r="D89" s="21">
        <f t="shared" ref="D89:H89" si="21">D88</f>
        <v>2705</v>
      </c>
      <c r="E89" s="22"/>
      <c r="F89" s="21">
        <f t="shared" si="21"/>
        <v>3000</v>
      </c>
      <c r="G89" s="22"/>
      <c r="H89" s="21">
        <f t="shared" si="21"/>
        <v>3000</v>
      </c>
      <c r="I89" s="22"/>
      <c r="J89" s="22">
        <f t="shared" ref="J89" si="22">J88</f>
        <v>0</v>
      </c>
      <c r="K89" s="22">
        <f>K88</f>
        <v>0</v>
      </c>
      <c r="L89" s="22">
        <v>0</v>
      </c>
    </row>
    <row r="90" spans="1:12" ht="15.15" customHeight="1">
      <c r="A90" s="28"/>
      <c r="B90" s="65"/>
      <c r="C90" s="90"/>
      <c r="D90" s="93"/>
      <c r="E90" s="61"/>
      <c r="F90" s="61"/>
      <c r="G90" s="61"/>
      <c r="H90" s="61"/>
      <c r="I90" s="63"/>
      <c r="J90" s="61"/>
      <c r="K90" s="59"/>
      <c r="L90" s="61"/>
    </row>
    <row r="91" spans="1:12" ht="15.15" customHeight="1">
      <c r="A91" s="28"/>
      <c r="B91" s="65">
        <v>0.10100000000000001</v>
      </c>
      <c r="C91" s="60" t="s">
        <v>50</v>
      </c>
      <c r="D91" s="93"/>
      <c r="E91" s="61"/>
      <c r="F91" s="61"/>
      <c r="G91" s="61"/>
      <c r="H91" s="61"/>
      <c r="I91" s="63"/>
      <c r="J91" s="61"/>
      <c r="K91" s="59"/>
      <c r="L91" s="61"/>
    </row>
    <row r="92" spans="1:12" ht="15.15" customHeight="1">
      <c r="B92" s="92">
        <v>61</v>
      </c>
      <c r="C92" s="38" t="s">
        <v>51</v>
      </c>
      <c r="D92" s="93"/>
      <c r="E92" s="61"/>
      <c r="F92" s="61"/>
      <c r="G92" s="61"/>
      <c r="H92" s="61"/>
      <c r="I92" s="63"/>
      <c r="J92" s="61"/>
      <c r="K92" s="59"/>
      <c r="L92" s="61"/>
    </row>
    <row r="93" spans="1:12" ht="15.15" customHeight="1">
      <c r="B93" s="123" t="s">
        <v>52</v>
      </c>
      <c r="C93" s="38" t="s">
        <v>53</v>
      </c>
      <c r="D93" s="71">
        <v>1000</v>
      </c>
      <c r="E93" s="72"/>
      <c r="F93" s="71">
        <v>500</v>
      </c>
      <c r="G93" s="72"/>
      <c r="H93" s="71">
        <v>500</v>
      </c>
      <c r="I93" s="72"/>
      <c r="J93" s="72">
        <v>0</v>
      </c>
      <c r="K93" s="72">
        <v>0</v>
      </c>
      <c r="L93" s="72">
        <v>0</v>
      </c>
    </row>
    <row r="94" spans="1:12" ht="15.15" customHeight="1">
      <c r="A94" s="108" t="s">
        <v>8</v>
      </c>
      <c r="B94" s="124">
        <v>0.10100000000000001</v>
      </c>
      <c r="C94" s="110" t="s">
        <v>50</v>
      </c>
      <c r="D94" s="21">
        <f t="shared" ref="D94:H94" si="23">D93</f>
        <v>1000</v>
      </c>
      <c r="E94" s="22"/>
      <c r="F94" s="21">
        <f t="shared" si="23"/>
        <v>500</v>
      </c>
      <c r="G94" s="22"/>
      <c r="H94" s="21">
        <f t="shared" si="23"/>
        <v>500</v>
      </c>
      <c r="I94" s="22"/>
      <c r="J94" s="22">
        <f t="shared" ref="J94" si="24">J93</f>
        <v>0</v>
      </c>
      <c r="K94" s="22">
        <f>K93</f>
        <v>0</v>
      </c>
      <c r="L94" s="22">
        <v>0</v>
      </c>
    </row>
    <row r="95" spans="1:12" ht="15.15" customHeight="1">
      <c r="A95" s="28"/>
      <c r="B95" s="29"/>
      <c r="C95" s="30"/>
      <c r="D95" s="59"/>
      <c r="E95" s="61"/>
      <c r="F95" s="61"/>
      <c r="G95" s="61"/>
      <c r="H95" s="61"/>
      <c r="I95" s="63"/>
      <c r="J95" s="61"/>
      <c r="K95" s="59"/>
      <c r="L95" s="61"/>
    </row>
    <row r="96" spans="1:12" ht="15" customHeight="1">
      <c r="A96" s="28"/>
      <c r="B96" s="89">
        <v>0.105</v>
      </c>
      <c r="C96" s="131" t="s">
        <v>54</v>
      </c>
      <c r="D96" s="59"/>
      <c r="E96" s="61"/>
      <c r="F96" s="61"/>
      <c r="G96" s="61"/>
      <c r="H96" s="61"/>
      <c r="I96" s="63"/>
      <c r="J96" s="61"/>
      <c r="K96" s="59"/>
      <c r="L96" s="61"/>
    </row>
    <row r="97" spans="1:12" ht="15" customHeight="1">
      <c r="A97" s="28"/>
      <c r="B97" s="75" t="s">
        <v>55</v>
      </c>
      <c r="C97" s="134" t="s">
        <v>56</v>
      </c>
      <c r="D97" s="77">
        <v>1927</v>
      </c>
      <c r="E97" s="78"/>
      <c r="F97" s="77">
        <v>1000</v>
      </c>
      <c r="G97" s="78"/>
      <c r="H97" s="77">
        <v>1000</v>
      </c>
      <c r="I97" s="78"/>
      <c r="J97" s="78">
        <v>0</v>
      </c>
      <c r="K97" s="78">
        <v>0</v>
      </c>
      <c r="L97" s="78">
        <v>0</v>
      </c>
    </row>
    <row r="98" spans="1:12" ht="15" customHeight="1">
      <c r="A98" s="28" t="s">
        <v>8</v>
      </c>
      <c r="B98" s="89">
        <v>0.105</v>
      </c>
      <c r="C98" s="131" t="s">
        <v>54</v>
      </c>
      <c r="D98" s="21">
        <f t="shared" ref="D98:H98" si="25">D97</f>
        <v>1927</v>
      </c>
      <c r="E98" s="22"/>
      <c r="F98" s="21">
        <f t="shared" si="25"/>
        <v>1000</v>
      </c>
      <c r="G98" s="22"/>
      <c r="H98" s="21">
        <f t="shared" si="25"/>
        <v>1000</v>
      </c>
      <c r="I98" s="22"/>
      <c r="J98" s="22">
        <f t="shared" ref="J98" si="26">J97</f>
        <v>0</v>
      </c>
      <c r="K98" s="22">
        <f>K97</f>
        <v>0</v>
      </c>
      <c r="L98" s="22">
        <v>0</v>
      </c>
    </row>
    <row r="99" spans="1:12" ht="15" customHeight="1">
      <c r="A99" s="28"/>
      <c r="B99" s="89"/>
      <c r="C99" s="90"/>
      <c r="D99" s="93"/>
      <c r="E99" s="93"/>
      <c r="F99" s="61"/>
      <c r="G99" s="93"/>
      <c r="H99" s="61"/>
      <c r="I99" s="94"/>
      <c r="J99" s="61"/>
      <c r="K99" s="59"/>
      <c r="L99" s="61"/>
    </row>
    <row r="100" spans="1:12" ht="15" customHeight="1">
      <c r="A100" s="28"/>
      <c r="B100" s="89">
        <v>0.107</v>
      </c>
      <c r="C100" s="90" t="s">
        <v>57</v>
      </c>
      <c r="D100" s="93"/>
      <c r="E100" s="61"/>
      <c r="F100" s="61"/>
      <c r="G100" s="61"/>
      <c r="H100" s="61"/>
      <c r="I100" s="63"/>
      <c r="J100" s="61"/>
      <c r="K100" s="59"/>
      <c r="L100" s="61"/>
    </row>
    <row r="101" spans="1:12" ht="15" customHeight="1">
      <c r="A101" s="28"/>
      <c r="B101" s="95">
        <v>62</v>
      </c>
      <c r="C101" s="30" t="s">
        <v>57</v>
      </c>
      <c r="D101" s="93"/>
      <c r="E101" s="61"/>
      <c r="F101" s="61"/>
      <c r="G101" s="61"/>
      <c r="H101" s="61"/>
      <c r="I101" s="63"/>
      <c r="J101" s="61"/>
      <c r="K101" s="59"/>
      <c r="L101" s="61"/>
    </row>
    <row r="102" spans="1:12" ht="15" customHeight="1">
      <c r="A102" s="28"/>
      <c r="B102" s="75" t="s">
        <v>58</v>
      </c>
      <c r="C102" s="30" t="s">
        <v>75</v>
      </c>
      <c r="D102" s="77">
        <v>2000</v>
      </c>
      <c r="E102" s="78"/>
      <c r="F102" s="77">
        <v>2385</v>
      </c>
      <c r="G102" s="78"/>
      <c r="H102" s="77">
        <v>2385</v>
      </c>
      <c r="I102" s="78"/>
      <c r="J102" s="78">
        <v>0</v>
      </c>
      <c r="K102" s="78">
        <v>0</v>
      </c>
      <c r="L102" s="78">
        <v>0</v>
      </c>
    </row>
    <row r="103" spans="1:12" ht="15" customHeight="1">
      <c r="A103" s="28" t="s">
        <v>8</v>
      </c>
      <c r="B103" s="95">
        <v>62</v>
      </c>
      <c r="C103" s="30" t="s">
        <v>57</v>
      </c>
      <c r="D103" s="21">
        <f t="shared" ref="D103:H103" si="27">SUM(D101:D102)</f>
        <v>2000</v>
      </c>
      <c r="E103" s="22"/>
      <c r="F103" s="21">
        <f t="shared" si="27"/>
        <v>2385</v>
      </c>
      <c r="G103" s="22"/>
      <c r="H103" s="21">
        <f t="shared" si="27"/>
        <v>2385</v>
      </c>
      <c r="I103" s="22"/>
      <c r="J103" s="22">
        <f t="shared" ref="J103" si="28">SUM(J101:J102)</f>
        <v>0</v>
      </c>
      <c r="K103" s="22">
        <f>SUM(K101:K102)</f>
        <v>0</v>
      </c>
      <c r="L103" s="22">
        <v>0</v>
      </c>
    </row>
    <row r="104" spans="1:12" ht="15" customHeight="1">
      <c r="A104" s="28" t="s">
        <v>8</v>
      </c>
      <c r="B104" s="89">
        <v>0.107</v>
      </c>
      <c r="C104" s="90" t="s">
        <v>57</v>
      </c>
      <c r="D104" s="21">
        <f t="shared" ref="D104:H104" si="29">D103</f>
        <v>2000</v>
      </c>
      <c r="E104" s="22"/>
      <c r="F104" s="21">
        <f t="shared" si="29"/>
        <v>2385</v>
      </c>
      <c r="G104" s="22"/>
      <c r="H104" s="21">
        <f t="shared" si="29"/>
        <v>2385</v>
      </c>
      <c r="I104" s="22"/>
      <c r="J104" s="22">
        <f t="shared" ref="J104" si="30">J103</f>
        <v>0</v>
      </c>
      <c r="K104" s="22">
        <f>K103</f>
        <v>0</v>
      </c>
      <c r="L104" s="22">
        <v>0</v>
      </c>
    </row>
    <row r="105" spans="1:12" ht="15" customHeight="1">
      <c r="A105" s="28"/>
      <c r="B105" s="89"/>
      <c r="C105" s="90"/>
      <c r="D105" s="59"/>
      <c r="E105" s="93"/>
      <c r="F105" s="61"/>
      <c r="G105" s="93"/>
      <c r="H105" s="61"/>
      <c r="I105" s="94"/>
      <c r="J105" s="61"/>
      <c r="K105" s="59"/>
      <c r="L105" s="61"/>
    </row>
    <row r="106" spans="1:12" ht="15" customHeight="1">
      <c r="A106" s="28"/>
      <c r="B106" s="89">
        <v>0.108</v>
      </c>
      <c r="C106" s="90" t="s">
        <v>60</v>
      </c>
      <c r="D106" s="86"/>
      <c r="E106" s="73"/>
      <c r="F106" s="73"/>
      <c r="G106" s="73"/>
      <c r="H106" s="73"/>
      <c r="I106" s="74"/>
      <c r="J106" s="73"/>
      <c r="K106" s="43"/>
      <c r="L106" s="73"/>
    </row>
    <row r="107" spans="1:12" ht="15" customHeight="1">
      <c r="A107" s="28"/>
      <c r="B107" s="95">
        <v>62</v>
      </c>
      <c r="C107" s="76" t="s">
        <v>73</v>
      </c>
      <c r="D107" s="43"/>
      <c r="E107" s="73"/>
      <c r="F107" s="73"/>
      <c r="G107" s="73"/>
      <c r="H107" s="73"/>
      <c r="I107" s="74"/>
      <c r="J107" s="73"/>
      <c r="K107" s="43"/>
      <c r="L107" s="73"/>
    </row>
    <row r="108" spans="1:12" ht="15" customHeight="1">
      <c r="A108" s="28"/>
      <c r="B108" s="75" t="s">
        <v>58</v>
      </c>
      <c r="C108" s="30" t="s">
        <v>75</v>
      </c>
      <c r="D108" s="125">
        <v>18000</v>
      </c>
      <c r="E108" s="107"/>
      <c r="F108" s="125">
        <v>10000</v>
      </c>
      <c r="G108" s="107"/>
      <c r="H108" s="125">
        <v>10000</v>
      </c>
      <c r="I108" s="107"/>
      <c r="J108" s="125">
        <v>385</v>
      </c>
      <c r="K108" s="107">
        <v>0</v>
      </c>
      <c r="L108" s="79">
        <v>385</v>
      </c>
    </row>
    <row r="109" spans="1:12" ht="15" customHeight="1">
      <c r="A109" s="28" t="s">
        <v>8</v>
      </c>
      <c r="B109" s="95">
        <v>62</v>
      </c>
      <c r="C109" s="76" t="s">
        <v>73</v>
      </c>
      <c r="D109" s="125">
        <f>D108</f>
        <v>18000</v>
      </c>
      <c r="E109" s="107"/>
      <c r="F109" s="125">
        <f t="shared" ref="F109:K109" si="31">F108</f>
        <v>10000</v>
      </c>
      <c r="G109" s="107"/>
      <c r="H109" s="125">
        <f t="shared" si="31"/>
        <v>10000</v>
      </c>
      <c r="I109" s="107"/>
      <c r="J109" s="125">
        <f t="shared" si="31"/>
        <v>385</v>
      </c>
      <c r="K109" s="107">
        <f t="shared" si="31"/>
        <v>0</v>
      </c>
      <c r="L109" s="125">
        <v>385</v>
      </c>
    </row>
    <row r="110" spans="1:12" ht="15" customHeight="1">
      <c r="A110" s="28"/>
      <c r="B110" s="75"/>
      <c r="C110" s="30"/>
      <c r="D110" s="96"/>
      <c r="E110" s="97"/>
      <c r="F110" s="96"/>
      <c r="G110" s="97"/>
      <c r="H110" s="96"/>
      <c r="I110" s="97"/>
      <c r="J110" s="96"/>
      <c r="K110" s="97"/>
      <c r="L110" s="77"/>
    </row>
    <row r="111" spans="1:12" ht="15" customHeight="1">
      <c r="A111" s="28"/>
      <c r="B111" s="95">
        <v>63</v>
      </c>
      <c r="C111" s="76" t="s">
        <v>74</v>
      </c>
      <c r="D111" s="93"/>
      <c r="E111" s="93"/>
      <c r="F111" s="61"/>
      <c r="G111" s="93"/>
      <c r="H111" s="61"/>
      <c r="I111" s="94"/>
      <c r="J111" s="61"/>
      <c r="K111" s="59"/>
      <c r="L111" s="61"/>
    </row>
    <row r="112" spans="1:12" ht="15" customHeight="1">
      <c r="A112" s="28"/>
      <c r="B112" s="75" t="s">
        <v>61</v>
      </c>
      <c r="C112" s="76" t="s">
        <v>59</v>
      </c>
      <c r="D112" s="79">
        <v>250</v>
      </c>
      <c r="E112" s="80"/>
      <c r="F112" s="79">
        <v>2000</v>
      </c>
      <c r="G112" s="80"/>
      <c r="H112" s="79">
        <v>2000</v>
      </c>
      <c r="I112" s="80"/>
      <c r="J112" s="80">
        <v>0</v>
      </c>
      <c r="K112" s="80">
        <v>0</v>
      </c>
      <c r="L112" s="80">
        <v>0</v>
      </c>
    </row>
    <row r="113" spans="1:12" ht="15" customHeight="1">
      <c r="A113" s="28" t="s">
        <v>8</v>
      </c>
      <c r="B113" s="95">
        <v>63</v>
      </c>
      <c r="C113" s="76" t="s">
        <v>74</v>
      </c>
      <c r="D113" s="77">
        <f>D112</f>
        <v>250</v>
      </c>
      <c r="E113" s="78"/>
      <c r="F113" s="77">
        <f t="shared" ref="F113:K113" si="32">F112</f>
        <v>2000</v>
      </c>
      <c r="G113" s="78"/>
      <c r="H113" s="77">
        <f t="shared" si="32"/>
        <v>2000</v>
      </c>
      <c r="I113" s="78"/>
      <c r="J113" s="78">
        <f t="shared" si="32"/>
        <v>0</v>
      </c>
      <c r="K113" s="78">
        <f t="shared" si="32"/>
        <v>0</v>
      </c>
      <c r="L113" s="78">
        <v>0</v>
      </c>
    </row>
    <row r="114" spans="1:12" ht="15" customHeight="1">
      <c r="A114" s="28" t="s">
        <v>8</v>
      </c>
      <c r="B114" s="89">
        <v>0.108</v>
      </c>
      <c r="C114" s="90" t="s">
        <v>60</v>
      </c>
      <c r="D114" s="21">
        <f>D109+D113</f>
        <v>18250</v>
      </c>
      <c r="E114" s="22"/>
      <c r="F114" s="21">
        <f t="shared" ref="F114:K114" si="33">F109+F113</f>
        <v>12000</v>
      </c>
      <c r="G114" s="22"/>
      <c r="H114" s="21">
        <f t="shared" si="33"/>
        <v>12000</v>
      </c>
      <c r="I114" s="22"/>
      <c r="J114" s="21">
        <f t="shared" si="33"/>
        <v>385</v>
      </c>
      <c r="K114" s="22">
        <f t="shared" si="33"/>
        <v>0</v>
      </c>
      <c r="L114" s="21">
        <v>385</v>
      </c>
    </row>
    <row r="115" spans="1:12" ht="15" customHeight="1">
      <c r="B115" s="64"/>
      <c r="C115" s="60"/>
      <c r="D115" s="61"/>
      <c r="E115" s="61"/>
      <c r="F115" s="61"/>
      <c r="G115" s="61"/>
      <c r="H115" s="61"/>
      <c r="I115" s="63"/>
      <c r="J115" s="61"/>
      <c r="K115" s="59"/>
      <c r="L115" s="61"/>
    </row>
    <row r="116" spans="1:12" ht="15" customHeight="1">
      <c r="A116" s="28"/>
      <c r="B116" s="89">
        <v>0.27700000000000002</v>
      </c>
      <c r="C116" s="90" t="s">
        <v>62</v>
      </c>
      <c r="D116" s="61"/>
      <c r="E116" s="61"/>
      <c r="F116" s="61"/>
      <c r="G116" s="61"/>
      <c r="H116" s="61"/>
      <c r="I116" s="63"/>
      <c r="J116" s="61"/>
      <c r="K116" s="59"/>
      <c r="L116" s="61"/>
    </row>
    <row r="117" spans="1:12" ht="15" customHeight="1">
      <c r="A117" s="28"/>
      <c r="B117" s="133" t="s">
        <v>72</v>
      </c>
      <c r="C117" s="76" t="s">
        <v>75</v>
      </c>
      <c r="D117" s="79">
        <v>3500</v>
      </c>
      <c r="E117" s="80"/>
      <c r="F117" s="79">
        <v>1000</v>
      </c>
      <c r="G117" s="80"/>
      <c r="H117" s="79">
        <v>1000</v>
      </c>
      <c r="I117" s="80"/>
      <c r="J117" s="79">
        <v>1000</v>
      </c>
      <c r="K117" s="80">
        <v>0</v>
      </c>
      <c r="L117" s="79">
        <v>1000</v>
      </c>
    </row>
    <row r="118" spans="1:12" ht="15" customHeight="1">
      <c r="A118" s="108" t="s">
        <v>8</v>
      </c>
      <c r="B118" s="124">
        <v>0.27700000000000002</v>
      </c>
      <c r="C118" s="110" t="s">
        <v>62</v>
      </c>
      <c r="D118" s="79">
        <f t="shared" ref="D118:H118" si="34">SUM(D117:D117)</f>
        <v>3500</v>
      </c>
      <c r="E118" s="80"/>
      <c r="F118" s="79">
        <f t="shared" si="34"/>
        <v>1000</v>
      </c>
      <c r="G118" s="80"/>
      <c r="H118" s="79">
        <f t="shared" si="34"/>
        <v>1000</v>
      </c>
      <c r="I118" s="80"/>
      <c r="J118" s="79">
        <f t="shared" ref="J118" si="35">SUM(J117:J117)</f>
        <v>1000</v>
      </c>
      <c r="K118" s="80">
        <f>SUM(K117:K117)</f>
        <v>0</v>
      </c>
      <c r="L118" s="79">
        <v>1000</v>
      </c>
    </row>
    <row r="119" spans="1:12" ht="15" customHeight="1">
      <c r="A119" s="28" t="s">
        <v>8</v>
      </c>
      <c r="B119" s="98">
        <v>2425</v>
      </c>
      <c r="C119" s="90" t="s">
        <v>2</v>
      </c>
      <c r="D119" s="79">
        <f t="shared" ref="D119:K119" si="36">D118+D114+D104+D98+D94+D89+D84</f>
        <v>153964</v>
      </c>
      <c r="E119" s="80"/>
      <c r="F119" s="79">
        <f t="shared" si="36"/>
        <v>168576</v>
      </c>
      <c r="G119" s="80"/>
      <c r="H119" s="79">
        <f t="shared" si="36"/>
        <v>168576</v>
      </c>
      <c r="I119" s="80"/>
      <c r="J119" s="79">
        <f t="shared" ref="J119" si="37">J118+J114+J104+J98+J94+J89+J84</f>
        <v>178843</v>
      </c>
      <c r="K119" s="80">
        <f t="shared" si="36"/>
        <v>0</v>
      </c>
      <c r="L119" s="79">
        <v>178843</v>
      </c>
    </row>
    <row r="120" spans="1:12" ht="15" customHeight="1">
      <c r="A120" s="18" t="s">
        <v>8</v>
      </c>
      <c r="B120" s="19"/>
      <c r="C120" s="20" t="s">
        <v>9</v>
      </c>
      <c r="D120" s="21">
        <f t="shared" ref="D120:K120" si="38">D119</f>
        <v>153964</v>
      </c>
      <c r="E120" s="22"/>
      <c r="F120" s="21">
        <f t="shared" si="38"/>
        <v>168576</v>
      </c>
      <c r="G120" s="22"/>
      <c r="H120" s="21">
        <f t="shared" si="38"/>
        <v>168576</v>
      </c>
      <c r="I120" s="22"/>
      <c r="J120" s="21">
        <f t="shared" ref="J120" si="39">J119</f>
        <v>178843</v>
      </c>
      <c r="K120" s="22">
        <f t="shared" si="38"/>
        <v>0</v>
      </c>
      <c r="L120" s="21">
        <v>178843</v>
      </c>
    </row>
    <row r="121" spans="1:12">
      <c r="A121" s="28"/>
      <c r="B121" s="29"/>
      <c r="C121" s="90"/>
      <c r="D121" s="61"/>
      <c r="E121" s="61"/>
      <c r="F121" s="61"/>
      <c r="G121" s="61"/>
      <c r="H121" s="61"/>
      <c r="I121" s="63"/>
      <c r="J121" s="59"/>
      <c r="K121" s="59"/>
      <c r="L121" s="61"/>
    </row>
    <row r="122" spans="1:12" ht="15" customHeight="1">
      <c r="C122" s="60" t="s">
        <v>63</v>
      </c>
      <c r="D122" s="99"/>
      <c r="E122" s="99"/>
      <c r="F122" s="99"/>
      <c r="G122" s="99"/>
      <c r="H122" s="99"/>
      <c r="I122" s="100"/>
      <c r="J122" s="78"/>
      <c r="K122" s="78"/>
      <c r="L122" s="99"/>
    </row>
    <row r="123" spans="1:12" ht="15" customHeight="1">
      <c r="A123" s="36" t="s">
        <v>10</v>
      </c>
      <c r="B123" s="64">
        <v>4425</v>
      </c>
      <c r="C123" s="60" t="s">
        <v>4</v>
      </c>
      <c r="D123" s="101"/>
      <c r="E123" s="101"/>
      <c r="F123" s="101"/>
      <c r="G123" s="101"/>
      <c r="H123" s="101"/>
      <c r="I123" s="102"/>
      <c r="J123" s="103"/>
      <c r="K123" s="103"/>
      <c r="L123" s="101"/>
    </row>
    <row r="124" spans="1:12" ht="15" customHeight="1">
      <c r="A124" s="28"/>
      <c r="B124" s="89">
        <v>3.0000000000000001E-3</v>
      </c>
      <c r="C124" s="90" t="s">
        <v>47</v>
      </c>
      <c r="D124" s="104"/>
      <c r="E124" s="104"/>
      <c r="F124" s="104"/>
      <c r="G124" s="104"/>
      <c r="H124" s="104"/>
      <c r="I124" s="105"/>
      <c r="J124" s="97"/>
      <c r="K124" s="97"/>
      <c r="L124" s="104"/>
    </row>
    <row r="125" spans="1:12" ht="15" customHeight="1">
      <c r="A125" s="28"/>
      <c r="B125" s="95">
        <v>61</v>
      </c>
      <c r="C125" s="106" t="s">
        <v>82</v>
      </c>
      <c r="D125" s="104"/>
      <c r="E125" s="104"/>
      <c r="F125" s="104"/>
      <c r="G125" s="104"/>
      <c r="H125" s="104"/>
      <c r="I125" s="105"/>
      <c r="J125" s="97"/>
      <c r="K125" s="97"/>
      <c r="L125" s="104"/>
    </row>
    <row r="126" spans="1:12" ht="15" customHeight="1">
      <c r="A126" s="29"/>
      <c r="B126" s="75" t="s">
        <v>80</v>
      </c>
      <c r="C126" s="76" t="s">
        <v>81</v>
      </c>
      <c r="D126" s="79">
        <v>47290</v>
      </c>
      <c r="E126" s="80"/>
      <c r="F126" s="80">
        <v>0</v>
      </c>
      <c r="G126" s="80"/>
      <c r="H126" s="80">
        <v>0</v>
      </c>
      <c r="I126" s="80"/>
      <c r="J126" s="80">
        <v>0</v>
      </c>
      <c r="K126" s="80">
        <v>0</v>
      </c>
      <c r="L126" s="80">
        <v>0</v>
      </c>
    </row>
    <row r="127" spans="1:12" ht="15" customHeight="1">
      <c r="A127" s="28" t="s">
        <v>8</v>
      </c>
      <c r="B127" s="95">
        <v>61</v>
      </c>
      <c r="C127" s="106" t="s">
        <v>82</v>
      </c>
      <c r="D127" s="79">
        <f>D126</f>
        <v>47290</v>
      </c>
      <c r="E127" s="80"/>
      <c r="F127" s="80">
        <f>F126</f>
        <v>0</v>
      </c>
      <c r="G127" s="80"/>
      <c r="H127" s="80">
        <f>H126</f>
        <v>0</v>
      </c>
      <c r="I127" s="80"/>
      <c r="J127" s="80">
        <f>J126</f>
        <v>0</v>
      </c>
      <c r="K127" s="80"/>
      <c r="L127" s="80">
        <v>0</v>
      </c>
    </row>
    <row r="128" spans="1:12" ht="15" customHeight="1">
      <c r="A128" s="28" t="s">
        <v>8</v>
      </c>
      <c r="B128" s="89">
        <v>3.0000000000000001E-3</v>
      </c>
      <c r="C128" s="90" t="s">
        <v>47</v>
      </c>
      <c r="D128" s="125">
        <f>SUM(D127)</f>
        <v>47290</v>
      </c>
      <c r="E128" s="107"/>
      <c r="F128" s="107">
        <f>SUM(F127)</f>
        <v>0</v>
      </c>
      <c r="G128" s="107"/>
      <c r="H128" s="107">
        <f>SUM(H127)</f>
        <v>0</v>
      </c>
      <c r="I128" s="107"/>
      <c r="J128" s="107">
        <f>SUM(J127)</f>
        <v>0</v>
      </c>
      <c r="K128" s="107">
        <f>SUM(K126)</f>
        <v>0</v>
      </c>
      <c r="L128" s="107">
        <v>0</v>
      </c>
    </row>
    <row r="129" spans="1:12" ht="15" customHeight="1">
      <c r="A129" s="28" t="s">
        <v>8</v>
      </c>
      <c r="B129" s="98">
        <v>4425</v>
      </c>
      <c r="C129" s="90" t="s">
        <v>4</v>
      </c>
      <c r="D129" s="21">
        <f t="shared" ref="D129:J129" si="40">D128</f>
        <v>47290</v>
      </c>
      <c r="E129" s="22"/>
      <c r="F129" s="22">
        <f t="shared" si="40"/>
        <v>0</v>
      </c>
      <c r="G129" s="22"/>
      <c r="H129" s="22">
        <f t="shared" si="40"/>
        <v>0</v>
      </c>
      <c r="I129" s="22"/>
      <c r="J129" s="22">
        <f t="shared" si="40"/>
        <v>0</v>
      </c>
      <c r="K129" s="22">
        <f>K128</f>
        <v>0</v>
      </c>
      <c r="L129" s="22">
        <v>0</v>
      </c>
    </row>
    <row r="130" spans="1:12" ht="15" customHeight="1">
      <c r="A130" s="18" t="s">
        <v>8</v>
      </c>
      <c r="B130" s="19"/>
      <c r="C130" s="20" t="s">
        <v>63</v>
      </c>
      <c r="D130" s="21">
        <f t="shared" ref="D130:K130" si="41">D129</f>
        <v>47290</v>
      </c>
      <c r="E130" s="22"/>
      <c r="F130" s="22">
        <f t="shared" si="41"/>
        <v>0</v>
      </c>
      <c r="G130" s="22"/>
      <c r="H130" s="22">
        <f t="shared" si="41"/>
        <v>0</v>
      </c>
      <c r="I130" s="22"/>
      <c r="J130" s="22">
        <f t="shared" si="41"/>
        <v>0</v>
      </c>
      <c r="K130" s="22">
        <f t="shared" si="41"/>
        <v>0</v>
      </c>
      <c r="L130" s="22">
        <v>0</v>
      </c>
    </row>
    <row r="131" spans="1:12" ht="15" customHeight="1">
      <c r="A131" s="108" t="s">
        <v>8</v>
      </c>
      <c r="B131" s="109"/>
      <c r="C131" s="110" t="s">
        <v>6</v>
      </c>
      <c r="D131" s="111">
        <f>D130+D120</f>
        <v>201254</v>
      </c>
      <c r="E131" s="22"/>
      <c r="F131" s="111">
        <f>F130+F120</f>
        <v>168576</v>
      </c>
      <c r="G131" s="22"/>
      <c r="H131" s="111">
        <f>H130+H120</f>
        <v>168576</v>
      </c>
      <c r="I131" s="22"/>
      <c r="J131" s="111">
        <f>J130+J120</f>
        <v>178843</v>
      </c>
      <c r="K131" s="22">
        <f>K130+K120</f>
        <v>0</v>
      </c>
      <c r="L131" s="111">
        <v>178843</v>
      </c>
    </row>
    <row r="132" spans="1:12">
      <c r="A132" s="112"/>
      <c r="B132" s="113"/>
      <c r="C132" s="114"/>
      <c r="D132" s="115"/>
      <c r="E132" s="115"/>
      <c r="F132" s="115"/>
      <c r="G132" s="115"/>
      <c r="H132" s="115"/>
      <c r="I132" s="115"/>
      <c r="J132" s="116"/>
      <c r="K132" s="116"/>
      <c r="L132" s="115"/>
    </row>
    <row r="133" spans="1:12">
      <c r="A133" s="28"/>
      <c r="B133" s="29"/>
      <c r="C133" s="9"/>
      <c r="D133" s="99"/>
      <c r="E133" s="99"/>
      <c r="F133" s="99"/>
      <c r="G133" s="99"/>
      <c r="H133" s="99"/>
      <c r="I133" s="99"/>
      <c r="J133" s="78"/>
      <c r="K133" s="78"/>
      <c r="L133" s="99"/>
    </row>
    <row r="134" spans="1:12" ht="15.6" customHeight="1">
      <c r="A134" s="1" t="s">
        <v>84</v>
      </c>
      <c r="B134" s="117">
        <v>2425</v>
      </c>
      <c r="C134" s="1" t="s">
        <v>85</v>
      </c>
      <c r="D134" s="132">
        <v>32</v>
      </c>
      <c r="E134" s="118"/>
      <c r="F134" s="78">
        <v>0</v>
      </c>
      <c r="G134" s="78"/>
      <c r="H134" s="78">
        <v>0</v>
      </c>
      <c r="I134" s="78"/>
      <c r="J134" s="78">
        <v>0</v>
      </c>
      <c r="K134" s="78">
        <v>0</v>
      </c>
      <c r="L134" s="78">
        <v>0</v>
      </c>
    </row>
    <row r="135" spans="1:12">
      <c r="A135" s="28"/>
      <c r="B135" s="29"/>
      <c r="C135" s="90"/>
      <c r="D135" s="61"/>
      <c r="E135" s="61"/>
      <c r="F135" s="61"/>
      <c r="G135" s="61"/>
      <c r="H135" s="61"/>
      <c r="I135" s="61"/>
      <c r="J135" s="59"/>
      <c r="K135" s="59"/>
      <c r="L135" s="61"/>
    </row>
    <row r="136" spans="1:12">
      <c r="A136" s="28"/>
      <c r="B136" s="29"/>
      <c r="C136" s="90"/>
      <c r="D136" s="61"/>
      <c r="E136" s="61"/>
      <c r="F136" s="61"/>
      <c r="G136" s="61"/>
      <c r="H136" s="61"/>
      <c r="I136" s="61"/>
      <c r="J136" s="59"/>
      <c r="K136" s="59"/>
      <c r="L136" s="61"/>
    </row>
    <row r="137" spans="1:12">
      <c r="A137" s="28"/>
      <c r="B137" s="29"/>
      <c r="C137" s="90"/>
      <c r="D137" s="61"/>
      <c r="E137" s="61"/>
      <c r="F137" s="61"/>
      <c r="G137" s="59"/>
      <c r="H137" s="61"/>
      <c r="I137" s="61"/>
      <c r="J137" s="59"/>
      <c r="K137" s="59"/>
      <c r="L137" s="61"/>
    </row>
    <row r="138" spans="1:12">
      <c r="D138" s="119"/>
      <c r="E138" s="119"/>
      <c r="F138" s="119"/>
      <c r="G138" s="119"/>
      <c r="H138" s="119"/>
      <c r="I138" s="119"/>
      <c r="J138" s="43"/>
      <c r="K138" s="43"/>
    </row>
    <row r="139" spans="1:12">
      <c r="D139" s="120"/>
      <c r="E139" s="120"/>
      <c r="F139" s="120"/>
      <c r="G139" s="120"/>
      <c r="H139" s="120"/>
      <c r="I139" s="120"/>
      <c r="J139" s="43"/>
      <c r="K139" s="43"/>
    </row>
    <row r="140" spans="1:12">
      <c r="C140" s="121"/>
      <c r="D140" s="122"/>
      <c r="E140" s="120"/>
      <c r="F140" s="122"/>
      <c r="G140" s="120"/>
      <c r="H140" s="120"/>
      <c r="I140" s="120"/>
      <c r="J140" s="43"/>
      <c r="K140" s="43"/>
    </row>
    <row r="141" spans="1:12">
      <c r="C141" s="121"/>
      <c r="F141" s="40"/>
      <c r="G141" s="40"/>
      <c r="J141" s="43"/>
      <c r="K141" s="43"/>
    </row>
    <row r="142" spans="1:12">
      <c r="C142" s="121"/>
      <c r="D142" s="122"/>
      <c r="E142" s="120"/>
      <c r="F142" s="120"/>
      <c r="G142" s="120"/>
      <c r="H142" s="120"/>
      <c r="I142" s="120"/>
      <c r="J142" s="43"/>
      <c r="K142" s="43"/>
    </row>
    <row r="143" spans="1:12">
      <c r="C143" s="121"/>
      <c r="F143" s="40"/>
      <c r="G143" s="40"/>
      <c r="J143" s="43"/>
      <c r="K143" s="43"/>
    </row>
    <row r="144" spans="1:12">
      <c r="C144" s="121"/>
      <c r="F144" s="40"/>
      <c r="G144" s="40"/>
      <c r="J144" s="43"/>
      <c r="K144" s="43"/>
    </row>
    <row r="145" spans="3:11">
      <c r="C145" s="121"/>
      <c r="F145" s="40"/>
      <c r="G145" s="40"/>
      <c r="J145" s="43"/>
      <c r="K145" s="43"/>
    </row>
    <row r="146" spans="3:11">
      <c r="C146" s="121"/>
      <c r="F146" s="40"/>
      <c r="G146" s="40"/>
      <c r="J146" s="43"/>
      <c r="K146" s="43"/>
    </row>
    <row r="147" spans="3:11">
      <c r="J147" s="43"/>
      <c r="K147" s="43"/>
    </row>
    <row r="148" spans="3:11">
      <c r="J148" s="43"/>
      <c r="K148" s="43"/>
    </row>
    <row r="149" spans="3:11">
      <c r="J149" s="43"/>
      <c r="K149" s="43"/>
    </row>
    <row r="150" spans="3:11">
      <c r="J150" s="43"/>
      <c r="K150" s="43"/>
    </row>
    <row r="151" spans="3:11">
      <c r="J151" s="43"/>
      <c r="K151" s="43"/>
    </row>
    <row r="152" spans="3:11">
      <c r="J152" s="43"/>
      <c r="K152" s="43"/>
    </row>
    <row r="153" spans="3:11">
      <c r="J153" s="43"/>
      <c r="K153" s="43"/>
    </row>
    <row r="154" spans="3:11">
      <c r="J154" s="43"/>
      <c r="K154" s="43"/>
    </row>
    <row r="155" spans="3:11">
      <c r="J155" s="43"/>
      <c r="K155" s="43"/>
    </row>
    <row r="156" spans="3:11">
      <c r="J156" s="43"/>
      <c r="K156" s="43"/>
    </row>
    <row r="157" spans="3:11">
      <c r="J157" s="43"/>
      <c r="K157" s="43"/>
    </row>
    <row r="158" spans="3:11">
      <c r="J158" s="43"/>
      <c r="K158" s="43"/>
    </row>
    <row r="159" spans="3:11">
      <c r="J159" s="43"/>
      <c r="K159" s="43"/>
    </row>
    <row r="160" spans="3:11">
      <c r="J160" s="43"/>
      <c r="K160" s="43"/>
    </row>
    <row r="161" spans="10:11">
      <c r="J161" s="43"/>
      <c r="K161" s="43"/>
    </row>
    <row r="162" spans="10:11">
      <c r="J162" s="43"/>
      <c r="K162" s="43"/>
    </row>
    <row r="163" spans="10:11">
      <c r="J163" s="43"/>
      <c r="K163" s="43"/>
    </row>
    <row r="164" spans="10:11">
      <c r="J164" s="43"/>
      <c r="K164" s="43"/>
    </row>
    <row r="165" spans="10:11">
      <c r="J165" s="43"/>
      <c r="K165" s="43"/>
    </row>
    <row r="166" spans="10:11">
      <c r="J166" s="43"/>
      <c r="K166" s="43"/>
    </row>
    <row r="167" spans="10:11">
      <c r="J167" s="43"/>
      <c r="K167" s="43"/>
    </row>
    <row r="168" spans="10:11">
      <c r="J168" s="43"/>
      <c r="K168" s="43"/>
    </row>
    <row r="169" spans="10:11">
      <c r="J169" s="43"/>
      <c r="K169" s="43"/>
    </row>
    <row r="170" spans="10:11">
      <c r="J170" s="43"/>
      <c r="K170" s="43"/>
    </row>
    <row r="171" spans="10:11">
      <c r="J171" s="43"/>
      <c r="K171" s="43"/>
    </row>
    <row r="172" spans="10:11">
      <c r="J172" s="43"/>
      <c r="K172" s="43"/>
    </row>
    <row r="173" spans="10:11">
      <c r="J173" s="43"/>
      <c r="K173" s="43"/>
    </row>
    <row r="174" spans="10:11">
      <c r="J174" s="43"/>
      <c r="K174" s="43"/>
    </row>
    <row r="175" spans="10:11">
      <c r="J175" s="43"/>
      <c r="K175" s="43"/>
    </row>
    <row r="176" spans="10:11">
      <c r="J176" s="43"/>
      <c r="K176" s="43"/>
    </row>
    <row r="177" spans="10:11">
      <c r="J177" s="43"/>
      <c r="K177" s="43"/>
    </row>
    <row r="178" spans="10:11">
      <c r="J178" s="43"/>
      <c r="K178" s="43"/>
    </row>
    <row r="179" spans="10:11">
      <c r="J179" s="43"/>
      <c r="K179" s="43"/>
    </row>
    <row r="180" spans="10:11">
      <c r="J180" s="43"/>
      <c r="K180" s="43"/>
    </row>
    <row r="181" spans="10:11">
      <c r="J181" s="43"/>
      <c r="K181" s="43"/>
    </row>
    <row r="182" spans="10:11">
      <c r="J182" s="43"/>
      <c r="K182" s="43"/>
    </row>
    <row r="183" spans="10:11">
      <c r="J183" s="43"/>
      <c r="K183" s="43"/>
    </row>
    <row r="184" spans="10:11">
      <c r="J184" s="43"/>
      <c r="K184" s="43"/>
    </row>
    <row r="185" spans="10:11">
      <c r="J185" s="43"/>
      <c r="K185" s="43"/>
    </row>
    <row r="186" spans="10:11">
      <c r="J186" s="43"/>
      <c r="K186" s="43"/>
    </row>
    <row r="187" spans="10:11">
      <c r="J187" s="43"/>
      <c r="K187" s="43"/>
    </row>
    <row r="188" spans="10:11">
      <c r="J188" s="43"/>
      <c r="K188" s="43"/>
    </row>
    <row r="189" spans="10:11">
      <c r="J189" s="43"/>
      <c r="K189" s="43"/>
    </row>
    <row r="190" spans="10:11">
      <c r="J190" s="43"/>
      <c r="K190" s="43"/>
    </row>
    <row r="191" spans="10:11">
      <c r="J191" s="43"/>
      <c r="K191" s="43"/>
    </row>
    <row r="192" spans="10:11">
      <c r="J192" s="43"/>
      <c r="K192" s="43"/>
    </row>
    <row r="193" spans="10:11">
      <c r="J193" s="43"/>
      <c r="K193" s="43"/>
    </row>
    <row r="194" spans="10:11">
      <c r="J194" s="43"/>
      <c r="K194" s="43"/>
    </row>
    <row r="195" spans="10:11">
      <c r="J195" s="43"/>
      <c r="K195" s="43"/>
    </row>
    <row r="196" spans="10:11">
      <c r="J196" s="43"/>
      <c r="K196" s="43"/>
    </row>
    <row r="197" spans="10:11">
      <c r="J197" s="43"/>
      <c r="K197" s="43"/>
    </row>
    <row r="198" spans="10:11">
      <c r="J198" s="43"/>
      <c r="K198" s="43"/>
    </row>
    <row r="199" spans="10:11">
      <c r="J199" s="43"/>
      <c r="K199" s="43"/>
    </row>
    <row r="200" spans="10:11">
      <c r="J200" s="43"/>
      <c r="K200" s="43"/>
    </row>
    <row r="201" spans="10:11">
      <c r="J201" s="43"/>
      <c r="K201" s="43"/>
    </row>
    <row r="202" spans="10:11">
      <c r="J202" s="43"/>
      <c r="K202" s="43"/>
    </row>
    <row r="203" spans="10:11">
      <c r="J203" s="43"/>
      <c r="K203" s="43"/>
    </row>
    <row r="204" spans="10:11">
      <c r="J204" s="43"/>
      <c r="K204" s="43"/>
    </row>
    <row r="205" spans="10:11">
      <c r="J205" s="43"/>
      <c r="K205" s="43"/>
    </row>
    <row r="206" spans="10:11">
      <c r="J206" s="43"/>
      <c r="K206" s="43"/>
    </row>
    <row r="207" spans="10:11">
      <c r="J207" s="43"/>
      <c r="K207" s="43"/>
    </row>
    <row r="208" spans="10:11">
      <c r="J208" s="43"/>
      <c r="K208" s="43"/>
    </row>
    <row r="209" spans="10:11">
      <c r="J209" s="43"/>
      <c r="K209" s="43"/>
    </row>
    <row r="210" spans="10:11">
      <c r="J210" s="43"/>
      <c r="K210" s="43"/>
    </row>
    <row r="211" spans="10:11">
      <c r="J211" s="43"/>
      <c r="K211" s="43"/>
    </row>
    <row r="212" spans="10:11">
      <c r="J212" s="43"/>
      <c r="K212" s="43"/>
    </row>
    <row r="213" spans="10:11">
      <c r="J213" s="43"/>
      <c r="K213" s="43"/>
    </row>
    <row r="214" spans="10:11">
      <c r="J214" s="43"/>
      <c r="K214" s="43"/>
    </row>
    <row r="215" spans="10:11">
      <c r="J215" s="43"/>
      <c r="K215" s="43"/>
    </row>
    <row r="216" spans="10:11">
      <c r="J216" s="43"/>
      <c r="K216" s="43"/>
    </row>
    <row r="217" spans="10:11">
      <c r="J217" s="43"/>
      <c r="K217" s="43"/>
    </row>
    <row r="218" spans="10:11">
      <c r="J218" s="43"/>
      <c r="K218" s="43"/>
    </row>
    <row r="219" spans="10:11">
      <c r="J219" s="43"/>
      <c r="K219" s="43"/>
    </row>
    <row r="220" spans="10:11">
      <c r="J220" s="43"/>
      <c r="K220" s="43"/>
    </row>
    <row r="221" spans="10:11">
      <c r="J221" s="43"/>
      <c r="K221" s="43"/>
    </row>
    <row r="222" spans="10:11">
      <c r="J222" s="43"/>
      <c r="K222" s="43"/>
    </row>
    <row r="223" spans="10:11">
      <c r="J223" s="43"/>
      <c r="K223" s="43"/>
    </row>
    <row r="224" spans="10:11">
      <c r="J224" s="43"/>
      <c r="K224" s="43"/>
    </row>
    <row r="225" spans="10:11">
      <c r="J225" s="43"/>
      <c r="K225" s="43"/>
    </row>
    <row r="226" spans="10:11">
      <c r="J226" s="43"/>
      <c r="K226" s="43"/>
    </row>
    <row r="227" spans="10:11">
      <c r="J227" s="43"/>
      <c r="K227" s="43"/>
    </row>
    <row r="228" spans="10:11">
      <c r="J228" s="43"/>
      <c r="K228" s="43"/>
    </row>
    <row r="229" spans="10:11">
      <c r="J229" s="43"/>
      <c r="K229" s="43"/>
    </row>
    <row r="230" spans="10:11">
      <c r="J230" s="43"/>
      <c r="K230" s="43"/>
    </row>
    <row r="231" spans="10:11">
      <c r="J231" s="43"/>
      <c r="K231" s="43"/>
    </row>
    <row r="232" spans="10:11">
      <c r="J232" s="43"/>
      <c r="K232" s="43"/>
    </row>
    <row r="233" spans="10:11">
      <c r="J233" s="43"/>
      <c r="K233" s="43"/>
    </row>
    <row r="234" spans="10:11">
      <c r="J234" s="43"/>
      <c r="K234" s="43"/>
    </row>
    <row r="235" spans="10:11">
      <c r="J235" s="43"/>
      <c r="K235" s="43"/>
    </row>
    <row r="236" spans="10:11">
      <c r="J236" s="43"/>
      <c r="K236" s="43"/>
    </row>
    <row r="237" spans="10:11">
      <c r="J237" s="43"/>
      <c r="K237" s="43"/>
    </row>
    <row r="238" spans="10:11">
      <c r="J238" s="43"/>
      <c r="K238" s="43"/>
    </row>
    <row r="239" spans="10:11">
      <c r="J239" s="43"/>
      <c r="K239" s="43"/>
    </row>
    <row r="240" spans="10:11">
      <c r="J240" s="43"/>
      <c r="K240" s="43"/>
    </row>
    <row r="241" spans="10:11">
      <c r="J241" s="43"/>
      <c r="K241" s="43"/>
    </row>
    <row r="242" spans="10:11">
      <c r="J242" s="43"/>
      <c r="K242" s="43"/>
    </row>
    <row r="243" spans="10:11">
      <c r="J243" s="43"/>
      <c r="K243" s="43"/>
    </row>
    <row r="244" spans="10:11">
      <c r="J244" s="43"/>
      <c r="K244" s="43"/>
    </row>
    <row r="245" spans="10:11">
      <c r="J245" s="43"/>
      <c r="K245" s="43"/>
    </row>
    <row r="246" spans="10:11">
      <c r="J246" s="43"/>
      <c r="K246" s="43"/>
    </row>
    <row r="247" spans="10:11">
      <c r="J247" s="43"/>
      <c r="K247" s="43"/>
    </row>
    <row r="248" spans="10:11">
      <c r="J248" s="43"/>
      <c r="K248" s="43"/>
    </row>
    <row r="249" spans="10:11">
      <c r="J249" s="43"/>
      <c r="K249" s="43"/>
    </row>
    <row r="250" spans="10:11">
      <c r="J250" s="43"/>
      <c r="K250" s="43"/>
    </row>
    <row r="251" spans="10:11">
      <c r="J251" s="43"/>
      <c r="K251" s="43"/>
    </row>
    <row r="252" spans="10:11">
      <c r="J252" s="43"/>
      <c r="K252" s="43"/>
    </row>
    <row r="253" spans="10:11">
      <c r="J253" s="43"/>
      <c r="K253" s="43"/>
    </row>
    <row r="254" spans="10:11">
      <c r="J254" s="43"/>
      <c r="K254" s="43"/>
    </row>
    <row r="255" spans="10:11">
      <c r="J255" s="43"/>
      <c r="K255" s="43"/>
    </row>
    <row r="256" spans="10:11">
      <c r="J256" s="43"/>
      <c r="K256" s="43"/>
    </row>
    <row r="257" spans="10:11">
      <c r="J257" s="43"/>
      <c r="K257" s="43"/>
    </row>
    <row r="258" spans="10:11">
      <c r="J258" s="43"/>
      <c r="K258" s="43"/>
    </row>
    <row r="259" spans="10:11">
      <c r="J259" s="43"/>
      <c r="K259" s="43"/>
    </row>
    <row r="260" spans="10:11">
      <c r="J260" s="43"/>
      <c r="K260" s="43"/>
    </row>
    <row r="261" spans="10:11">
      <c r="J261" s="43"/>
      <c r="K261" s="43"/>
    </row>
    <row r="262" spans="10:11">
      <c r="J262" s="43"/>
      <c r="K262" s="43"/>
    </row>
    <row r="263" spans="10:11">
      <c r="J263" s="43"/>
      <c r="K263" s="43"/>
    </row>
    <row r="264" spans="10:11">
      <c r="J264" s="43"/>
      <c r="K264" s="43"/>
    </row>
    <row r="265" spans="10:11">
      <c r="J265" s="43"/>
      <c r="K265" s="43"/>
    </row>
    <row r="266" spans="10:11">
      <c r="J266" s="43"/>
      <c r="K266" s="43"/>
    </row>
    <row r="267" spans="10:11">
      <c r="J267" s="43"/>
      <c r="K267" s="43"/>
    </row>
    <row r="268" spans="10:11">
      <c r="J268" s="43"/>
      <c r="K268" s="43"/>
    </row>
    <row r="269" spans="10:11">
      <c r="J269" s="43"/>
      <c r="K269" s="43"/>
    </row>
    <row r="270" spans="10:11">
      <c r="J270" s="43"/>
      <c r="K270" s="43"/>
    </row>
    <row r="271" spans="10:11">
      <c r="J271" s="43"/>
      <c r="K271" s="43"/>
    </row>
    <row r="272" spans="10:11">
      <c r="J272" s="43"/>
      <c r="K272" s="43"/>
    </row>
    <row r="273" spans="10:11">
      <c r="J273" s="43"/>
      <c r="K273" s="43"/>
    </row>
    <row r="274" spans="10:11">
      <c r="J274" s="43"/>
      <c r="K274" s="43"/>
    </row>
    <row r="275" spans="10:11">
      <c r="J275" s="43"/>
      <c r="K275" s="43"/>
    </row>
    <row r="276" spans="10:11">
      <c r="J276" s="43"/>
      <c r="K276" s="43"/>
    </row>
    <row r="277" spans="10:11">
      <c r="J277" s="43"/>
      <c r="K277" s="43"/>
    </row>
    <row r="278" spans="10:11">
      <c r="J278" s="43"/>
      <c r="K278" s="43"/>
    </row>
    <row r="279" spans="10:11">
      <c r="J279" s="43"/>
      <c r="K279" s="43"/>
    </row>
    <row r="280" spans="10:11">
      <c r="J280" s="43"/>
      <c r="K280" s="43"/>
    </row>
    <row r="281" spans="10:11">
      <c r="J281" s="43"/>
      <c r="K281" s="43"/>
    </row>
    <row r="282" spans="10:11">
      <c r="J282" s="43"/>
      <c r="K282" s="43"/>
    </row>
    <row r="283" spans="10:11">
      <c r="J283" s="43"/>
      <c r="K283" s="43"/>
    </row>
    <row r="284" spans="10:11">
      <c r="J284" s="43"/>
      <c r="K284" s="43"/>
    </row>
    <row r="285" spans="10:11">
      <c r="J285" s="43"/>
      <c r="K285" s="43"/>
    </row>
    <row r="286" spans="10:11">
      <c r="J286" s="43"/>
      <c r="K286" s="43"/>
    </row>
    <row r="287" spans="10:11">
      <c r="J287" s="43"/>
      <c r="K287" s="43"/>
    </row>
    <row r="288" spans="10:11">
      <c r="J288" s="43"/>
      <c r="K288" s="43"/>
    </row>
    <row r="289" spans="10:11">
      <c r="J289" s="43"/>
      <c r="K289" s="43"/>
    </row>
    <row r="290" spans="10:11">
      <c r="J290" s="43"/>
      <c r="K290" s="43"/>
    </row>
    <row r="291" spans="10:11">
      <c r="J291" s="43"/>
      <c r="K291" s="43"/>
    </row>
    <row r="292" spans="10:11">
      <c r="J292" s="43"/>
      <c r="K292" s="43"/>
    </row>
    <row r="293" spans="10:11">
      <c r="J293" s="43"/>
      <c r="K293" s="43"/>
    </row>
    <row r="294" spans="10:11">
      <c r="J294" s="43"/>
      <c r="K294" s="43"/>
    </row>
    <row r="295" spans="10:11">
      <c r="J295" s="43"/>
      <c r="K295" s="43"/>
    </row>
    <row r="296" spans="10:11">
      <c r="J296" s="43"/>
      <c r="K296" s="43"/>
    </row>
    <row r="297" spans="10:11">
      <c r="J297" s="43"/>
      <c r="K297" s="43"/>
    </row>
    <row r="298" spans="10:11">
      <c r="J298" s="43"/>
      <c r="K298" s="43"/>
    </row>
    <row r="299" spans="10:11">
      <c r="J299" s="43"/>
      <c r="K299" s="43"/>
    </row>
    <row r="300" spans="10:11">
      <c r="J300" s="43"/>
      <c r="K300" s="43"/>
    </row>
    <row r="301" spans="10:11">
      <c r="J301" s="43"/>
      <c r="K301" s="43"/>
    </row>
    <row r="302" spans="10:11">
      <c r="J302" s="43"/>
      <c r="K302" s="43"/>
    </row>
    <row r="303" spans="10:11">
      <c r="J303" s="43"/>
      <c r="K303" s="43"/>
    </row>
    <row r="304" spans="10:11">
      <c r="J304" s="43"/>
      <c r="K304" s="43"/>
    </row>
    <row r="305" spans="10:11">
      <c r="J305" s="43"/>
      <c r="K305" s="43"/>
    </row>
    <row r="306" spans="10:11">
      <c r="J306" s="43"/>
      <c r="K306" s="43"/>
    </row>
    <row r="307" spans="10:11">
      <c r="J307" s="43"/>
      <c r="K307" s="43"/>
    </row>
    <row r="308" spans="10:11">
      <c r="J308" s="43"/>
      <c r="K308" s="43"/>
    </row>
    <row r="309" spans="10:11">
      <c r="J309" s="43"/>
      <c r="K309" s="43"/>
    </row>
    <row r="310" spans="10:11">
      <c r="J310" s="43"/>
      <c r="K310" s="43"/>
    </row>
    <row r="311" spans="10:11">
      <c r="J311" s="43"/>
      <c r="K311" s="43"/>
    </row>
    <row r="312" spans="10:11">
      <c r="J312" s="43"/>
      <c r="K312" s="43"/>
    </row>
    <row r="313" spans="10:11">
      <c r="J313" s="43"/>
      <c r="K313" s="43"/>
    </row>
    <row r="314" spans="10:11">
      <c r="J314" s="43"/>
      <c r="K314" s="43"/>
    </row>
    <row r="315" spans="10:11">
      <c r="J315" s="43"/>
      <c r="K315" s="43"/>
    </row>
    <row r="316" spans="10:11">
      <c r="J316" s="43"/>
      <c r="K316" s="43"/>
    </row>
    <row r="317" spans="10:11">
      <c r="J317" s="43"/>
      <c r="K317" s="43"/>
    </row>
    <row r="318" spans="10:11">
      <c r="J318" s="43"/>
      <c r="K318" s="43"/>
    </row>
    <row r="319" spans="10:11">
      <c r="J319" s="43"/>
      <c r="K319" s="43"/>
    </row>
    <row r="320" spans="10:11">
      <c r="J320" s="43"/>
      <c r="K320" s="43"/>
    </row>
    <row r="321" spans="10:11">
      <c r="J321" s="43"/>
      <c r="K321" s="43"/>
    </row>
    <row r="322" spans="10:11">
      <c r="J322" s="43"/>
      <c r="K322" s="43"/>
    </row>
    <row r="323" spans="10:11">
      <c r="J323" s="43"/>
      <c r="K323" s="43"/>
    </row>
    <row r="324" spans="10:11">
      <c r="J324" s="43"/>
      <c r="K324" s="43"/>
    </row>
    <row r="325" spans="10:11">
      <c r="J325" s="43"/>
      <c r="K325" s="43"/>
    </row>
    <row r="326" spans="10:11">
      <c r="J326" s="43"/>
      <c r="K326" s="43"/>
    </row>
    <row r="327" spans="10:11">
      <c r="J327" s="43"/>
      <c r="K327" s="43"/>
    </row>
    <row r="328" spans="10:11">
      <c r="J328" s="43"/>
      <c r="K328" s="43"/>
    </row>
    <row r="329" spans="10:11">
      <c r="J329" s="43"/>
      <c r="K329" s="43"/>
    </row>
    <row r="330" spans="10:11">
      <c r="J330" s="43"/>
      <c r="K330" s="43"/>
    </row>
    <row r="331" spans="10:11">
      <c r="J331" s="43"/>
      <c r="K331" s="43"/>
    </row>
    <row r="332" spans="10:11">
      <c r="J332" s="43"/>
      <c r="K332" s="43"/>
    </row>
    <row r="333" spans="10:11">
      <c r="J333" s="43"/>
      <c r="K333" s="43"/>
    </row>
    <row r="334" spans="10:11">
      <c r="J334" s="43"/>
      <c r="K334" s="43"/>
    </row>
    <row r="335" spans="10:11">
      <c r="J335" s="43"/>
      <c r="K335" s="43"/>
    </row>
    <row r="336" spans="10:11">
      <c r="J336" s="43"/>
      <c r="K336" s="43"/>
    </row>
    <row r="337" spans="10:11">
      <c r="J337" s="43"/>
      <c r="K337" s="43"/>
    </row>
    <row r="338" spans="10:11">
      <c r="J338" s="43"/>
      <c r="K338" s="43"/>
    </row>
    <row r="339" spans="10:11">
      <c r="J339" s="43"/>
      <c r="K339" s="43"/>
    </row>
    <row r="340" spans="10:11">
      <c r="J340" s="43"/>
      <c r="K340" s="43"/>
    </row>
    <row r="341" spans="10:11">
      <c r="J341" s="43"/>
      <c r="K341" s="43"/>
    </row>
    <row r="342" spans="10:11">
      <c r="J342" s="43"/>
      <c r="K342" s="43"/>
    </row>
    <row r="343" spans="10:11">
      <c r="J343" s="43"/>
      <c r="K343" s="43"/>
    </row>
    <row r="344" spans="10:11">
      <c r="J344" s="43"/>
      <c r="K344" s="43"/>
    </row>
    <row r="345" spans="10:11">
      <c r="J345" s="43"/>
      <c r="K345" s="43"/>
    </row>
    <row r="346" spans="10:11">
      <c r="J346" s="43"/>
      <c r="K346" s="43"/>
    </row>
    <row r="347" spans="10:11">
      <c r="J347" s="43"/>
      <c r="K347" s="43"/>
    </row>
    <row r="348" spans="10:11">
      <c r="J348" s="43"/>
      <c r="K348" s="43"/>
    </row>
    <row r="349" spans="10:11">
      <c r="J349" s="43"/>
      <c r="K349" s="43"/>
    </row>
    <row r="350" spans="10:11">
      <c r="J350" s="43"/>
      <c r="K350" s="43"/>
    </row>
    <row r="351" spans="10:11">
      <c r="J351" s="43"/>
      <c r="K351" s="43"/>
    </row>
    <row r="352" spans="10:11">
      <c r="J352" s="43"/>
      <c r="K352" s="43"/>
    </row>
    <row r="353" spans="10:11">
      <c r="J353" s="43"/>
      <c r="K353" s="43"/>
    </row>
    <row r="354" spans="10:11">
      <c r="J354" s="43"/>
      <c r="K354" s="43"/>
    </row>
    <row r="355" spans="10:11">
      <c r="J355" s="43"/>
      <c r="K355" s="43"/>
    </row>
    <row r="356" spans="10:11">
      <c r="J356" s="43"/>
      <c r="K356" s="43"/>
    </row>
    <row r="357" spans="10:11">
      <c r="J357" s="43"/>
      <c r="K357" s="43"/>
    </row>
    <row r="358" spans="10:11">
      <c r="J358" s="43"/>
      <c r="K358" s="43"/>
    </row>
    <row r="359" spans="10:11">
      <c r="J359" s="43"/>
      <c r="K359" s="43"/>
    </row>
    <row r="360" spans="10:11">
      <c r="J360" s="43"/>
      <c r="K360" s="43"/>
    </row>
    <row r="361" spans="10:11">
      <c r="J361" s="43"/>
      <c r="K361" s="43"/>
    </row>
    <row r="362" spans="10:11">
      <c r="J362" s="43"/>
      <c r="K362" s="43"/>
    </row>
    <row r="363" spans="10:11">
      <c r="J363" s="43"/>
      <c r="K363" s="43"/>
    </row>
    <row r="364" spans="10:11">
      <c r="J364" s="43"/>
      <c r="K364" s="43"/>
    </row>
    <row r="365" spans="10:11">
      <c r="J365" s="43"/>
      <c r="K365" s="43"/>
    </row>
    <row r="366" spans="10:11">
      <c r="J366" s="43"/>
      <c r="K366" s="43"/>
    </row>
    <row r="367" spans="10:11">
      <c r="J367" s="43"/>
      <c r="K367" s="43"/>
    </row>
    <row r="368" spans="10:11">
      <c r="J368" s="43"/>
      <c r="K368" s="43"/>
    </row>
    <row r="369" spans="10:11">
      <c r="J369" s="43"/>
      <c r="K369" s="43"/>
    </row>
    <row r="370" spans="10:11">
      <c r="J370" s="43"/>
      <c r="K370" s="43"/>
    </row>
    <row r="371" spans="10:11">
      <c r="J371" s="43"/>
      <c r="K371" s="43"/>
    </row>
    <row r="372" spans="10:11">
      <c r="J372" s="43"/>
      <c r="K372" s="43"/>
    </row>
    <row r="373" spans="10:11">
      <c r="J373" s="43"/>
      <c r="K373" s="43"/>
    </row>
    <row r="374" spans="10:11">
      <c r="J374" s="43"/>
      <c r="K374" s="43"/>
    </row>
    <row r="375" spans="10:11">
      <c r="J375" s="43"/>
      <c r="K375" s="43"/>
    </row>
    <row r="376" spans="10:11">
      <c r="J376" s="43"/>
      <c r="K376" s="43"/>
    </row>
    <row r="377" spans="10:11">
      <c r="J377" s="43"/>
      <c r="K377" s="43"/>
    </row>
    <row r="378" spans="10:11">
      <c r="J378" s="43"/>
      <c r="K378" s="43"/>
    </row>
    <row r="379" spans="10:11">
      <c r="J379" s="43"/>
      <c r="K379" s="43"/>
    </row>
    <row r="380" spans="10:11">
      <c r="J380" s="43"/>
      <c r="K380" s="43"/>
    </row>
    <row r="381" spans="10:11">
      <c r="J381" s="43"/>
      <c r="K381" s="43"/>
    </row>
    <row r="382" spans="10:11">
      <c r="J382" s="43"/>
      <c r="K382" s="43"/>
    </row>
    <row r="383" spans="10:11">
      <c r="J383" s="43"/>
      <c r="K383" s="43"/>
    </row>
    <row r="384" spans="10:11">
      <c r="J384" s="43"/>
      <c r="K384" s="43"/>
    </row>
    <row r="385" spans="10:11">
      <c r="J385" s="43"/>
      <c r="K385" s="43"/>
    </row>
    <row r="386" spans="10:11">
      <c r="J386" s="43"/>
      <c r="K386" s="43"/>
    </row>
    <row r="387" spans="10:11">
      <c r="J387" s="43"/>
      <c r="K387" s="43"/>
    </row>
    <row r="388" spans="10:11">
      <c r="J388" s="43"/>
      <c r="K388" s="43"/>
    </row>
    <row r="389" spans="10:11">
      <c r="J389" s="43"/>
      <c r="K389" s="43"/>
    </row>
    <row r="390" spans="10:11">
      <c r="J390" s="43"/>
      <c r="K390" s="43"/>
    </row>
    <row r="391" spans="10:11">
      <c r="J391" s="43"/>
      <c r="K391" s="43"/>
    </row>
    <row r="392" spans="10:11">
      <c r="J392" s="43"/>
      <c r="K392" s="43"/>
    </row>
    <row r="393" spans="10:11">
      <c r="J393" s="43"/>
      <c r="K393" s="43"/>
    </row>
    <row r="394" spans="10:11">
      <c r="J394" s="43"/>
      <c r="K394" s="43"/>
    </row>
    <row r="395" spans="10:11">
      <c r="J395" s="43"/>
      <c r="K395" s="43"/>
    </row>
    <row r="396" spans="10:11">
      <c r="J396" s="43"/>
      <c r="K396" s="43"/>
    </row>
    <row r="397" spans="10:11">
      <c r="J397" s="43"/>
      <c r="K397" s="43"/>
    </row>
    <row r="398" spans="10:11">
      <c r="J398" s="43"/>
      <c r="K398" s="43"/>
    </row>
    <row r="399" spans="10:11">
      <c r="J399" s="43"/>
      <c r="K399" s="43"/>
    </row>
    <row r="400" spans="10:11">
      <c r="J400" s="43"/>
      <c r="K400" s="43"/>
    </row>
    <row r="401" spans="10:11">
      <c r="J401" s="43"/>
      <c r="K401" s="43"/>
    </row>
    <row r="402" spans="10:11">
      <c r="J402" s="43"/>
      <c r="K402" s="43"/>
    </row>
    <row r="403" spans="10:11">
      <c r="J403" s="43"/>
      <c r="K403" s="43"/>
    </row>
    <row r="404" spans="10:11">
      <c r="J404" s="43"/>
      <c r="K404" s="43"/>
    </row>
    <row r="405" spans="10:11">
      <c r="J405" s="43"/>
      <c r="K405" s="43"/>
    </row>
    <row r="406" spans="10:11">
      <c r="J406" s="43"/>
      <c r="K406" s="43"/>
    </row>
    <row r="407" spans="10:11">
      <c r="J407" s="43"/>
      <c r="K407" s="43"/>
    </row>
    <row r="408" spans="10:11">
      <c r="J408" s="43"/>
      <c r="K408" s="43"/>
    </row>
    <row r="409" spans="10:11">
      <c r="J409" s="43"/>
      <c r="K409" s="43"/>
    </row>
    <row r="410" spans="10:11">
      <c r="J410" s="43"/>
      <c r="K410" s="43"/>
    </row>
    <row r="411" spans="10:11">
      <c r="J411" s="43"/>
      <c r="K411" s="43"/>
    </row>
    <row r="412" spans="10:11">
      <c r="J412" s="43"/>
      <c r="K412" s="43"/>
    </row>
    <row r="413" spans="10:11">
      <c r="J413" s="43"/>
      <c r="K413" s="43"/>
    </row>
    <row r="414" spans="10:11">
      <c r="J414" s="43"/>
      <c r="K414" s="43"/>
    </row>
    <row r="415" spans="10:11">
      <c r="J415" s="43"/>
      <c r="K415" s="43"/>
    </row>
    <row r="416" spans="10:11">
      <c r="J416" s="43"/>
      <c r="K416" s="43"/>
    </row>
    <row r="417" spans="10:11">
      <c r="J417" s="43"/>
      <c r="K417" s="43"/>
    </row>
    <row r="418" spans="10:11">
      <c r="J418" s="43"/>
      <c r="K418" s="43"/>
    </row>
    <row r="419" spans="10:11">
      <c r="J419" s="43"/>
      <c r="K419" s="43"/>
    </row>
    <row r="420" spans="10:11">
      <c r="J420" s="43"/>
      <c r="K420" s="43"/>
    </row>
    <row r="421" spans="10:11">
      <c r="J421" s="43"/>
      <c r="K421" s="43"/>
    </row>
    <row r="422" spans="10:11">
      <c r="J422" s="43"/>
      <c r="K422" s="43"/>
    </row>
    <row r="423" spans="10:11">
      <c r="J423" s="43"/>
      <c r="K423" s="43"/>
    </row>
    <row r="424" spans="10:11">
      <c r="J424" s="43"/>
      <c r="K424" s="43"/>
    </row>
    <row r="425" spans="10:11">
      <c r="J425" s="43"/>
      <c r="K425" s="43"/>
    </row>
    <row r="426" spans="10:11">
      <c r="J426" s="43"/>
      <c r="K426" s="43"/>
    </row>
    <row r="427" spans="10:11">
      <c r="J427" s="43"/>
      <c r="K427" s="43"/>
    </row>
    <row r="428" spans="10:11">
      <c r="J428" s="43"/>
      <c r="K428" s="43"/>
    </row>
    <row r="429" spans="10:11">
      <c r="J429" s="43"/>
      <c r="K429" s="43"/>
    </row>
    <row r="430" spans="10:11">
      <c r="J430" s="43"/>
      <c r="K430" s="43"/>
    </row>
    <row r="431" spans="10:11">
      <c r="J431" s="43"/>
      <c r="K431" s="43"/>
    </row>
    <row r="432" spans="10:11">
      <c r="J432" s="43"/>
      <c r="K432" s="43"/>
    </row>
    <row r="433" spans="10:11">
      <c r="J433" s="43"/>
      <c r="K433" s="43"/>
    </row>
    <row r="434" spans="10:11">
      <c r="J434" s="43"/>
      <c r="K434" s="43"/>
    </row>
    <row r="435" spans="10:11">
      <c r="J435" s="43"/>
      <c r="K435" s="43"/>
    </row>
    <row r="436" spans="10:11">
      <c r="J436" s="43"/>
      <c r="K436" s="43"/>
    </row>
    <row r="437" spans="10:11">
      <c r="J437" s="43"/>
      <c r="K437" s="43"/>
    </row>
    <row r="438" spans="10:11">
      <c r="J438" s="43"/>
      <c r="K438" s="43"/>
    </row>
    <row r="439" spans="10:11">
      <c r="J439" s="43"/>
      <c r="K439" s="43"/>
    </row>
    <row r="440" spans="10:11">
      <c r="J440" s="43"/>
      <c r="K440" s="43"/>
    </row>
    <row r="441" spans="10:11">
      <c r="J441" s="43"/>
      <c r="K441" s="43"/>
    </row>
    <row r="442" spans="10:11">
      <c r="J442" s="43"/>
      <c r="K442" s="43"/>
    </row>
    <row r="443" spans="10:11">
      <c r="J443" s="43"/>
      <c r="K443" s="43"/>
    </row>
    <row r="444" spans="10:11">
      <c r="J444" s="43"/>
      <c r="K444" s="43"/>
    </row>
    <row r="445" spans="10:11">
      <c r="J445" s="43"/>
      <c r="K445" s="43"/>
    </row>
    <row r="446" spans="10:11">
      <c r="J446" s="43"/>
      <c r="K446" s="43"/>
    </row>
    <row r="447" spans="10:11">
      <c r="J447" s="43"/>
      <c r="K447" s="43"/>
    </row>
    <row r="448" spans="10:11">
      <c r="J448" s="43"/>
      <c r="K448" s="43"/>
    </row>
    <row r="449" spans="10:11">
      <c r="J449" s="43"/>
      <c r="K449" s="43"/>
    </row>
    <row r="450" spans="10:11">
      <c r="J450" s="43"/>
      <c r="K450" s="43"/>
    </row>
    <row r="451" spans="10:11">
      <c r="J451" s="43"/>
      <c r="K451" s="43"/>
    </row>
    <row r="452" spans="10:11">
      <c r="J452" s="43"/>
      <c r="K452" s="43"/>
    </row>
    <row r="453" spans="10:11">
      <c r="J453" s="43"/>
      <c r="K453" s="43"/>
    </row>
    <row r="454" spans="10:11">
      <c r="J454" s="43"/>
      <c r="K454" s="43"/>
    </row>
    <row r="455" spans="10:11">
      <c r="J455" s="43"/>
      <c r="K455" s="43"/>
    </row>
    <row r="456" spans="10:11">
      <c r="J456" s="43"/>
      <c r="K456" s="43"/>
    </row>
    <row r="457" spans="10:11">
      <c r="J457" s="43"/>
      <c r="K457" s="43"/>
    </row>
    <row r="458" spans="10:11">
      <c r="J458" s="43"/>
      <c r="K458" s="43"/>
    </row>
    <row r="459" spans="10:11">
      <c r="J459" s="43"/>
      <c r="K459" s="43"/>
    </row>
    <row r="460" spans="10:11">
      <c r="J460" s="43"/>
      <c r="K460" s="43"/>
    </row>
    <row r="461" spans="10:11">
      <c r="J461" s="43"/>
      <c r="K461" s="43"/>
    </row>
    <row r="462" spans="10:11">
      <c r="J462" s="43"/>
      <c r="K462" s="43"/>
    </row>
    <row r="463" spans="10:11">
      <c r="J463" s="43"/>
      <c r="K463" s="43"/>
    </row>
    <row r="464" spans="10:11">
      <c r="J464" s="43"/>
      <c r="K464" s="43"/>
    </row>
    <row r="465" spans="10:11">
      <c r="J465" s="43"/>
      <c r="K465" s="43"/>
    </row>
    <row r="466" spans="10:11">
      <c r="J466" s="43"/>
      <c r="K466" s="43"/>
    </row>
    <row r="467" spans="10:11">
      <c r="J467" s="43"/>
      <c r="K467" s="43"/>
    </row>
    <row r="468" spans="10:11">
      <c r="J468" s="43"/>
      <c r="K468" s="43"/>
    </row>
    <row r="469" spans="10:11">
      <c r="J469" s="43"/>
      <c r="K469" s="43"/>
    </row>
    <row r="470" spans="10:11">
      <c r="J470" s="43"/>
      <c r="K470" s="43"/>
    </row>
    <row r="471" spans="10:11">
      <c r="J471" s="43"/>
      <c r="K471" s="43"/>
    </row>
    <row r="472" spans="10:11">
      <c r="J472" s="43"/>
      <c r="K472" s="43"/>
    </row>
    <row r="473" spans="10:11">
      <c r="J473" s="43"/>
      <c r="K473" s="43"/>
    </row>
    <row r="474" spans="10:11">
      <c r="J474" s="43"/>
      <c r="K474" s="43"/>
    </row>
    <row r="475" spans="10:11">
      <c r="J475" s="43"/>
      <c r="K475" s="43"/>
    </row>
    <row r="476" spans="10:11">
      <c r="J476" s="43"/>
      <c r="K476" s="43"/>
    </row>
    <row r="477" spans="10:11">
      <c r="J477" s="43"/>
      <c r="K477" s="43"/>
    </row>
    <row r="478" spans="10:11">
      <c r="J478" s="43"/>
      <c r="K478" s="43"/>
    </row>
    <row r="479" spans="10:11">
      <c r="J479" s="43"/>
      <c r="K479" s="43"/>
    </row>
    <row r="480" spans="10:11">
      <c r="J480" s="43"/>
      <c r="K480" s="43"/>
    </row>
    <row r="481" spans="10:11">
      <c r="J481" s="43"/>
      <c r="K481" s="43"/>
    </row>
    <row r="482" spans="10:11">
      <c r="J482" s="43"/>
      <c r="K482" s="43"/>
    </row>
    <row r="483" spans="10:11">
      <c r="J483" s="43"/>
      <c r="K483" s="43"/>
    </row>
    <row r="484" spans="10:11">
      <c r="J484" s="43"/>
      <c r="K484" s="43"/>
    </row>
    <row r="485" spans="10:11">
      <c r="J485" s="43"/>
      <c r="K485" s="43"/>
    </row>
    <row r="486" spans="10:11">
      <c r="J486" s="43"/>
      <c r="K486" s="43"/>
    </row>
    <row r="487" spans="10:11">
      <c r="J487" s="43"/>
      <c r="K487" s="43"/>
    </row>
    <row r="488" spans="10:11">
      <c r="J488" s="43"/>
      <c r="K488" s="43"/>
    </row>
    <row r="489" spans="10:11">
      <c r="J489" s="43"/>
      <c r="K489" s="43"/>
    </row>
    <row r="490" spans="10:11">
      <c r="J490" s="43"/>
      <c r="K490" s="43"/>
    </row>
    <row r="491" spans="10:11">
      <c r="J491" s="43"/>
      <c r="K491" s="43"/>
    </row>
    <row r="492" spans="10:11">
      <c r="J492" s="43"/>
      <c r="K492" s="43"/>
    </row>
    <row r="493" spans="10:11">
      <c r="J493" s="43"/>
      <c r="K493" s="43"/>
    </row>
    <row r="494" spans="10:11">
      <c r="J494" s="43"/>
      <c r="K494" s="43"/>
    </row>
    <row r="495" spans="10:11">
      <c r="J495" s="43"/>
      <c r="K495" s="43"/>
    </row>
    <row r="496" spans="10:11">
      <c r="J496" s="43"/>
      <c r="K496" s="43"/>
    </row>
    <row r="497" spans="10:11">
      <c r="J497" s="43"/>
      <c r="K497" s="43"/>
    </row>
    <row r="498" spans="10:11">
      <c r="J498" s="43"/>
      <c r="K498" s="43"/>
    </row>
    <row r="499" spans="10:11">
      <c r="J499" s="43"/>
      <c r="K499" s="43"/>
    </row>
    <row r="500" spans="10:11">
      <c r="J500" s="43"/>
      <c r="K500" s="43"/>
    </row>
    <row r="501" spans="10:11">
      <c r="J501" s="43"/>
      <c r="K501" s="43"/>
    </row>
    <row r="502" spans="10:11">
      <c r="J502" s="43"/>
      <c r="K502" s="43"/>
    </row>
    <row r="503" spans="10:11">
      <c r="J503" s="43"/>
      <c r="K503" s="43"/>
    </row>
    <row r="504" spans="10:11">
      <c r="J504" s="43"/>
      <c r="K504" s="43"/>
    </row>
    <row r="505" spans="10:11">
      <c r="J505" s="43"/>
      <c r="K505" s="43"/>
    </row>
    <row r="506" spans="10:11">
      <c r="J506" s="43"/>
      <c r="K506" s="43"/>
    </row>
    <row r="507" spans="10:11">
      <c r="J507" s="43"/>
      <c r="K507" s="43"/>
    </row>
    <row r="508" spans="10:11">
      <c r="J508" s="43"/>
      <c r="K508" s="43"/>
    </row>
    <row r="509" spans="10:11">
      <c r="J509" s="43"/>
      <c r="K509" s="43"/>
    </row>
    <row r="510" spans="10:11">
      <c r="J510" s="43"/>
      <c r="K510" s="43"/>
    </row>
    <row r="511" spans="10:11">
      <c r="J511" s="43"/>
      <c r="K511" s="43"/>
    </row>
    <row r="512" spans="10:11">
      <c r="J512" s="43"/>
      <c r="K512" s="43"/>
    </row>
    <row r="513" spans="10:11">
      <c r="J513" s="43"/>
      <c r="K513" s="43"/>
    </row>
    <row r="514" spans="10:11">
      <c r="J514" s="43"/>
      <c r="K514" s="43"/>
    </row>
    <row r="515" spans="10:11">
      <c r="J515" s="43"/>
      <c r="K515" s="43"/>
    </row>
    <row r="516" spans="10:11">
      <c r="J516" s="43"/>
      <c r="K516" s="43"/>
    </row>
    <row r="517" spans="10:11">
      <c r="J517" s="43"/>
      <c r="K517" s="43"/>
    </row>
    <row r="518" spans="10:11">
      <c r="J518" s="43"/>
      <c r="K518" s="43"/>
    </row>
    <row r="519" spans="10:11">
      <c r="J519" s="43"/>
      <c r="K519" s="43"/>
    </row>
    <row r="520" spans="10:11">
      <c r="J520" s="43"/>
      <c r="K520" s="43"/>
    </row>
    <row r="521" spans="10:11">
      <c r="J521" s="43"/>
      <c r="K521" s="43"/>
    </row>
    <row r="522" spans="10:11">
      <c r="J522" s="43"/>
      <c r="K522" s="43"/>
    </row>
    <row r="523" spans="10:11">
      <c r="J523" s="43"/>
      <c r="K523" s="43"/>
    </row>
    <row r="524" spans="10:11">
      <c r="J524" s="43"/>
      <c r="K524" s="43"/>
    </row>
    <row r="525" spans="10:11">
      <c r="J525" s="43"/>
      <c r="K525" s="43"/>
    </row>
    <row r="526" spans="10:11">
      <c r="J526" s="43"/>
      <c r="K526" s="43"/>
    </row>
    <row r="527" spans="10:11">
      <c r="J527" s="43"/>
      <c r="K527" s="43"/>
    </row>
    <row r="528" spans="10:11">
      <c r="J528" s="43"/>
      <c r="K528" s="43"/>
    </row>
    <row r="529" spans="10:11">
      <c r="J529" s="43"/>
      <c r="K529" s="43"/>
    </row>
    <row r="530" spans="10:11">
      <c r="J530" s="43"/>
      <c r="K530" s="43"/>
    </row>
    <row r="531" spans="10:11">
      <c r="J531" s="43"/>
      <c r="K531" s="43"/>
    </row>
    <row r="532" spans="10:11">
      <c r="J532" s="43"/>
      <c r="K532" s="43"/>
    </row>
    <row r="533" spans="10:11">
      <c r="J533" s="43"/>
      <c r="K533" s="43"/>
    </row>
    <row r="534" spans="10:11">
      <c r="J534" s="43"/>
      <c r="K534" s="43"/>
    </row>
    <row r="535" spans="10:11">
      <c r="J535" s="43"/>
      <c r="K535" s="43"/>
    </row>
    <row r="536" spans="10:11">
      <c r="J536" s="43"/>
      <c r="K536" s="43"/>
    </row>
    <row r="537" spans="10:11">
      <c r="J537" s="43"/>
      <c r="K537" s="43"/>
    </row>
    <row r="538" spans="10:11">
      <c r="J538" s="43"/>
      <c r="K538" s="43"/>
    </row>
    <row r="539" spans="10:11">
      <c r="J539" s="43"/>
      <c r="K539" s="43"/>
    </row>
    <row r="540" spans="10:11">
      <c r="J540" s="43"/>
      <c r="K540" s="43"/>
    </row>
    <row r="541" spans="10:11">
      <c r="J541" s="43"/>
      <c r="K541" s="43"/>
    </row>
    <row r="542" spans="10:11">
      <c r="J542" s="43"/>
      <c r="K542" s="43"/>
    </row>
    <row r="543" spans="10:11">
      <c r="J543" s="43"/>
      <c r="K543" s="43"/>
    </row>
    <row r="544" spans="10:11">
      <c r="J544" s="43"/>
      <c r="K544" s="43"/>
    </row>
    <row r="545" spans="10:11">
      <c r="J545" s="43"/>
      <c r="K545" s="43"/>
    </row>
    <row r="546" spans="10:11">
      <c r="J546" s="43"/>
      <c r="K546" s="43"/>
    </row>
    <row r="547" spans="10:11">
      <c r="J547" s="43"/>
      <c r="K547" s="43"/>
    </row>
    <row r="548" spans="10:11">
      <c r="J548" s="43"/>
      <c r="K548" s="43"/>
    </row>
    <row r="549" spans="10:11">
      <c r="J549" s="43"/>
      <c r="K549" s="43"/>
    </row>
    <row r="550" spans="10:11">
      <c r="J550" s="43"/>
      <c r="K550" s="43"/>
    </row>
    <row r="551" spans="10:11">
      <c r="J551" s="43"/>
      <c r="K551" s="43"/>
    </row>
    <row r="552" spans="10:11">
      <c r="J552" s="43"/>
      <c r="K552" s="43"/>
    </row>
    <row r="553" spans="10:11">
      <c r="J553" s="43"/>
      <c r="K553" s="43"/>
    </row>
    <row r="554" spans="10:11">
      <c r="J554" s="43"/>
      <c r="K554" s="43"/>
    </row>
    <row r="555" spans="10:11">
      <c r="J555" s="43"/>
      <c r="K555" s="43"/>
    </row>
    <row r="556" spans="10:11">
      <c r="J556" s="43"/>
      <c r="K556" s="43"/>
    </row>
    <row r="557" spans="10:11">
      <c r="J557" s="43"/>
      <c r="K557" s="43"/>
    </row>
    <row r="558" spans="10:11">
      <c r="J558" s="43"/>
      <c r="K558" s="43"/>
    </row>
    <row r="559" spans="10:11">
      <c r="J559" s="43"/>
      <c r="K559" s="43"/>
    </row>
    <row r="560" spans="10:11">
      <c r="J560" s="43"/>
      <c r="K560" s="43"/>
    </row>
    <row r="561" spans="10:11">
      <c r="J561" s="43"/>
      <c r="K561" s="43"/>
    </row>
    <row r="562" spans="10:11">
      <c r="J562" s="43"/>
      <c r="K562" s="43"/>
    </row>
    <row r="563" spans="10:11">
      <c r="J563" s="43"/>
      <c r="K563" s="43"/>
    </row>
    <row r="564" spans="10:11">
      <c r="J564" s="43"/>
      <c r="K564" s="43"/>
    </row>
    <row r="565" spans="10:11">
      <c r="J565" s="43"/>
      <c r="K565" s="43"/>
    </row>
    <row r="566" spans="10:11">
      <c r="J566" s="43"/>
      <c r="K566" s="43"/>
    </row>
    <row r="567" spans="10:11">
      <c r="J567" s="43"/>
      <c r="K567" s="43"/>
    </row>
    <row r="568" spans="10:11">
      <c r="J568" s="43"/>
      <c r="K568" s="43"/>
    </row>
    <row r="569" spans="10:11">
      <c r="J569" s="43"/>
      <c r="K569" s="43"/>
    </row>
    <row r="570" spans="10:11">
      <c r="J570" s="43"/>
      <c r="K570" s="43"/>
    </row>
    <row r="571" spans="10:11">
      <c r="J571" s="43"/>
      <c r="K571" s="43"/>
    </row>
    <row r="572" spans="10:11">
      <c r="J572" s="43"/>
      <c r="K572" s="43"/>
    </row>
    <row r="573" spans="10:11">
      <c r="J573" s="43"/>
      <c r="K573" s="43"/>
    </row>
    <row r="574" spans="10:11">
      <c r="J574" s="43"/>
      <c r="K574" s="43"/>
    </row>
    <row r="575" spans="10:11">
      <c r="J575" s="43"/>
      <c r="K575" s="43"/>
    </row>
    <row r="576" spans="10:11">
      <c r="J576" s="43"/>
      <c r="K576" s="43"/>
    </row>
    <row r="577" spans="10:11">
      <c r="J577" s="43"/>
      <c r="K577" s="43"/>
    </row>
    <row r="578" spans="10:11">
      <c r="J578" s="43"/>
      <c r="K578" s="43"/>
    </row>
    <row r="579" spans="10:11">
      <c r="J579" s="43"/>
      <c r="K579" s="43"/>
    </row>
    <row r="580" spans="10:11">
      <c r="J580" s="43"/>
      <c r="K580" s="43"/>
    </row>
    <row r="581" spans="10:11">
      <c r="J581" s="43"/>
      <c r="K581" s="43"/>
    </row>
    <row r="582" spans="10:11">
      <c r="J582" s="43"/>
      <c r="K582" s="43"/>
    </row>
    <row r="583" spans="10:11">
      <c r="J583" s="43"/>
      <c r="K583" s="43"/>
    </row>
    <row r="584" spans="10:11">
      <c r="J584" s="43"/>
      <c r="K584" s="43"/>
    </row>
    <row r="585" spans="10:11">
      <c r="J585" s="43"/>
      <c r="K585" s="43"/>
    </row>
    <row r="586" spans="10:11">
      <c r="J586" s="43"/>
      <c r="K586" s="43"/>
    </row>
    <row r="587" spans="10:11">
      <c r="J587" s="43"/>
      <c r="K587" s="43"/>
    </row>
    <row r="588" spans="10:11">
      <c r="J588" s="43"/>
      <c r="K588" s="43"/>
    </row>
    <row r="589" spans="10:11">
      <c r="J589" s="43"/>
      <c r="K589" s="43"/>
    </row>
    <row r="590" spans="10:11">
      <c r="J590" s="43"/>
      <c r="K590" s="43"/>
    </row>
    <row r="591" spans="10:11">
      <c r="J591" s="43"/>
      <c r="K591" s="43"/>
    </row>
    <row r="592" spans="10:11">
      <c r="J592" s="43"/>
      <c r="K592" s="43"/>
    </row>
    <row r="593" spans="10:11">
      <c r="J593" s="43"/>
      <c r="K593" s="43"/>
    </row>
    <row r="594" spans="10:11">
      <c r="J594" s="43"/>
      <c r="K594" s="43"/>
    </row>
    <row r="595" spans="10:11">
      <c r="J595" s="43"/>
      <c r="K595" s="43"/>
    </row>
    <row r="596" spans="10:11">
      <c r="J596" s="43"/>
      <c r="K596" s="43"/>
    </row>
    <row r="597" spans="10:11">
      <c r="J597" s="43"/>
      <c r="K597" s="43"/>
    </row>
    <row r="598" spans="10:11">
      <c r="J598" s="43"/>
      <c r="K598" s="43"/>
    </row>
    <row r="599" spans="10:11">
      <c r="J599" s="43"/>
      <c r="K599" s="43"/>
    </row>
    <row r="600" spans="10:11">
      <c r="J600" s="43"/>
      <c r="K600" s="43"/>
    </row>
    <row r="601" spans="10:11">
      <c r="J601" s="43"/>
      <c r="K601" s="43"/>
    </row>
    <row r="602" spans="10:11">
      <c r="J602" s="43"/>
      <c r="K602" s="43"/>
    </row>
    <row r="603" spans="10:11">
      <c r="J603" s="43"/>
      <c r="K603" s="43"/>
    </row>
    <row r="604" spans="10:11">
      <c r="J604" s="43"/>
      <c r="K604" s="43"/>
    </row>
    <row r="605" spans="10:11">
      <c r="J605" s="43"/>
      <c r="K605" s="43"/>
    </row>
    <row r="606" spans="10:11">
      <c r="J606" s="43"/>
      <c r="K606" s="43"/>
    </row>
    <row r="607" spans="10:11">
      <c r="J607" s="43"/>
      <c r="K607" s="43"/>
    </row>
    <row r="608" spans="10:11">
      <c r="J608" s="43"/>
      <c r="K608" s="43"/>
    </row>
    <row r="609" spans="10:11">
      <c r="J609" s="43"/>
      <c r="K609" s="43"/>
    </row>
    <row r="610" spans="10:11">
      <c r="J610" s="43"/>
      <c r="K610" s="43"/>
    </row>
    <row r="611" spans="10:11">
      <c r="J611" s="43"/>
      <c r="K611" s="43"/>
    </row>
    <row r="612" spans="10:11">
      <c r="J612" s="43"/>
      <c r="K612" s="43"/>
    </row>
    <row r="613" spans="10:11">
      <c r="J613" s="43"/>
      <c r="K613" s="43"/>
    </row>
    <row r="614" spans="10:11">
      <c r="J614" s="43"/>
      <c r="K614" s="43"/>
    </row>
    <row r="615" spans="10:11">
      <c r="J615" s="43"/>
      <c r="K615" s="43"/>
    </row>
    <row r="616" spans="10:11">
      <c r="J616" s="43"/>
      <c r="K616" s="43"/>
    </row>
    <row r="617" spans="10:11">
      <c r="J617" s="43"/>
      <c r="K617" s="43"/>
    </row>
    <row r="618" spans="10:11">
      <c r="J618" s="43"/>
      <c r="K618" s="43"/>
    </row>
    <row r="619" spans="10:11">
      <c r="J619" s="43"/>
      <c r="K619" s="43"/>
    </row>
    <row r="620" spans="10:11">
      <c r="J620" s="43"/>
      <c r="K620" s="43"/>
    </row>
    <row r="621" spans="10:11">
      <c r="J621" s="43"/>
      <c r="K621" s="43"/>
    </row>
    <row r="622" spans="10:11">
      <c r="J622" s="43"/>
      <c r="K622" s="43"/>
    </row>
    <row r="623" spans="10:11">
      <c r="J623" s="43"/>
      <c r="K623" s="43"/>
    </row>
    <row r="624" spans="10:11">
      <c r="J624" s="43"/>
      <c r="K624" s="43"/>
    </row>
    <row r="625" spans="10:11">
      <c r="J625" s="43"/>
      <c r="K625" s="43"/>
    </row>
    <row r="626" spans="10:11">
      <c r="J626" s="43"/>
      <c r="K626" s="43"/>
    </row>
    <row r="627" spans="10:11">
      <c r="J627" s="43"/>
      <c r="K627" s="43"/>
    </row>
  </sheetData>
  <autoFilter ref="A16:L136"/>
  <mergeCells count="6">
    <mergeCell ref="F15:G15"/>
    <mergeCell ref="H15:I15"/>
    <mergeCell ref="D14:E14"/>
    <mergeCell ref="D15:E15"/>
    <mergeCell ref="F14:G14"/>
    <mergeCell ref="H14:I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1" firstPageNumber="39" fitToHeight="6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4" manualBreakCount="4">
    <brk id="34" max="11" man="1"/>
    <brk id="66" max="11" man="1"/>
    <brk id="95" max="11" man="1"/>
    <brk id="121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Dem4</vt:lpstr>
      <vt:lpstr>'Dem4'!coop</vt:lpstr>
      <vt:lpstr>'Dem4'!coopcap</vt:lpstr>
      <vt:lpstr>'Dem4'!cooperation</vt:lpstr>
      <vt:lpstr>'Dem4'!np</vt:lpstr>
      <vt:lpstr>'Dem4'!Print_Area</vt:lpstr>
      <vt:lpstr>'Dem4'!Print_Titles</vt:lpstr>
      <vt:lpstr>'Dem4'!revise</vt:lpstr>
      <vt:lpstr>'Dem4'!summary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2019-07-19T08:26:58Z</cp:lastPrinted>
  <dcterms:created xsi:type="dcterms:W3CDTF">2004-06-02T16:07:31Z</dcterms:created>
  <dcterms:modified xsi:type="dcterms:W3CDTF">2019-08-05T07:46:42Z</dcterms:modified>
</cp:coreProperties>
</file>