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580" yWindow="1680" windowWidth="19410" windowHeight="11010"/>
  </bookViews>
  <sheets>
    <sheet name="dem25" sheetId="4" r:id="rId1"/>
  </sheets>
  <definedNames>
    <definedName name="_xlnm._FilterDatabase" localSheetId="0" hidden="1">'dem25'!$A$16:$G$83</definedName>
    <definedName name="_Regression_Int" localSheetId="0" hidden="1">1</definedName>
    <definedName name="ee">#REF!</definedName>
    <definedName name="fishcap">#REF!</definedName>
    <definedName name="Fishrev">#REF!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justicerec">#REF!</definedName>
    <definedName name="lr">#REF!</definedName>
    <definedName name="lrrec">#REF!</definedName>
    <definedName name="minesrevenue">'dem25'!$C$10:$F$10</definedName>
    <definedName name="mining" localSheetId="0">'dem25'!$D$64:$G$64</definedName>
    <definedName name="miningcap" localSheetId="0">'dem25'!#REF!</definedName>
    <definedName name="np" localSheetId="0">'dem25'!#REF!</definedName>
    <definedName name="_xlnm.Print_Area" localSheetId="0">'dem25'!$A$1:$G$81</definedName>
    <definedName name="_xlnm.Print_Titles" localSheetId="0">'dem25'!$13:$16</definedName>
    <definedName name="revise" localSheetId="0">'dem25'!$D$101:$F$101</definedName>
    <definedName name="spfrd">#REF!</definedName>
    <definedName name="sss">#REF!</definedName>
    <definedName name="summary" localSheetId="0">'dem25'!$D$90:$F$90</definedName>
    <definedName name="Voted" localSheetId="0">'dem25'!$C$10:$F$10</definedName>
    <definedName name="Z_239EE218_578E_4317_BEED_14D5D7089E27_.wvu.FilterData" localSheetId="0" hidden="1">'dem25'!$A$1:$G$89</definedName>
    <definedName name="Z_239EE218_578E_4317_BEED_14D5D7089E27_.wvu.PrintArea" localSheetId="0" hidden="1">'dem25'!$A$1:$G$81</definedName>
    <definedName name="Z_239EE218_578E_4317_BEED_14D5D7089E27_.wvu.PrintTitles" localSheetId="0" hidden="1">'dem25'!$13:$16</definedName>
    <definedName name="Z_302A3EA3_AE96_11D5_A646_0050BA3D7AFD_.wvu.FilterData" localSheetId="0" hidden="1">'dem25'!$A$1:$G$89</definedName>
    <definedName name="Z_302A3EA3_AE96_11D5_A646_0050BA3D7AFD_.wvu.PrintArea" localSheetId="0" hidden="1">'dem25'!$A$1:$G$81</definedName>
    <definedName name="Z_302A3EA3_AE96_11D5_A646_0050BA3D7AFD_.wvu.PrintTitles" localSheetId="0" hidden="1">'dem25'!$13:$16</definedName>
    <definedName name="Z_36DBA021_0ECB_11D4_8064_004005726899_.wvu.PrintArea" localSheetId="0" hidden="1">'dem25'!$A$1:$G$81</definedName>
    <definedName name="Z_36DBA021_0ECB_11D4_8064_004005726899_.wvu.PrintTitles" localSheetId="0" hidden="1">'dem25'!$13:$16</definedName>
    <definedName name="Z_93EBE921_AE91_11D5_8685_004005726899_.wvu.PrintArea" localSheetId="0" hidden="1">'dem25'!$A$1:$G$81</definedName>
    <definedName name="Z_93EBE921_AE91_11D5_8685_004005726899_.wvu.PrintTitles" localSheetId="0" hidden="1">'dem25'!$13:$16</definedName>
    <definedName name="Z_94DA79C1_0FDE_11D5_9579_000021DAEEA2_.wvu.PrintArea" localSheetId="0" hidden="1">'dem25'!$A$1:$G$81</definedName>
    <definedName name="Z_94DA79C1_0FDE_11D5_9579_000021DAEEA2_.wvu.PrintTitles" localSheetId="0" hidden="1">'dem25'!$13:$16</definedName>
    <definedName name="Z_C868F8C3_16D7_11D5_A68D_81D6213F5331_.wvu.PrintArea" localSheetId="0" hidden="1">'dem25'!$A$1:$G$81</definedName>
    <definedName name="Z_C868F8C3_16D7_11D5_A68D_81D6213F5331_.wvu.PrintTitles" localSheetId="0" hidden="1">'dem25'!$13:$16</definedName>
    <definedName name="Z_E5DF37BD_125C_11D5_8DC4_D0F5D88B3549_.wvu.PrintArea" localSheetId="0" hidden="1">'dem25'!$A$1:$G$81</definedName>
    <definedName name="Z_E5DF37BD_125C_11D5_8DC4_D0F5D88B3549_.wvu.PrintTitles" localSheetId="0" hidden="1">'dem25'!$13:$16</definedName>
    <definedName name="Z_F8ADACC1_164E_11D6_B603_000021DAEEA2_.wvu.PrintArea" localSheetId="0" hidden="1">'dem25'!$A$1:$G$81</definedName>
    <definedName name="Z_F8ADACC1_164E_11D6_B603_000021DAEEA2_.wvu.PrintTitles" localSheetId="0" hidden="1">'dem25'!$13:$16</definedName>
  </definedNames>
  <calcPr calcId="124519"/>
</workbook>
</file>

<file path=xl/calcChain.xml><?xml version="1.0" encoding="utf-8"?>
<calcChain xmlns="http://schemas.openxmlformats.org/spreadsheetml/2006/main">
  <c r="E76" i="4"/>
  <c r="E77" s="1"/>
  <c r="E78" s="1"/>
  <c r="E79" s="1"/>
  <c r="E80" s="1"/>
  <c r="D76"/>
  <c r="D77" s="1"/>
  <c r="D78" s="1"/>
  <c r="D79" s="1"/>
  <c r="D80" s="1"/>
  <c r="F72"/>
  <c r="F76" s="1"/>
  <c r="F77" s="1"/>
  <c r="F78" s="1"/>
  <c r="F79" s="1"/>
  <c r="F80" s="1"/>
  <c r="F60"/>
  <c r="F61" s="1"/>
  <c r="F62" s="1"/>
  <c r="E60"/>
  <c r="E61" s="1"/>
  <c r="E62" s="1"/>
  <c r="D60"/>
  <c r="D61" s="1"/>
  <c r="D62" s="1"/>
  <c r="F53"/>
  <c r="F54" s="1"/>
  <c r="E53"/>
  <c r="E54" s="1"/>
  <c r="D53"/>
  <c r="D54" s="1"/>
  <c r="F47"/>
  <c r="F48" s="1"/>
  <c r="E47"/>
  <c r="E48" s="1"/>
  <c r="D47"/>
  <c r="D48" s="1"/>
  <c r="F40"/>
  <c r="F41" s="1"/>
  <c r="E40"/>
  <c r="E41" s="1"/>
  <c r="D40"/>
  <c r="D41" s="1"/>
  <c r="E63" l="1"/>
  <c r="E64" s="1"/>
  <c r="E65" s="1"/>
  <c r="E81" s="1"/>
  <c r="D63"/>
  <c r="D64" s="1"/>
  <c r="D65" s="1"/>
  <c r="D81" s="1"/>
  <c r="F63"/>
  <c r="F64" s="1"/>
  <c r="F65" s="1"/>
  <c r="F81" s="1"/>
  <c r="E10" l="1"/>
  <c r="D10" l="1"/>
  <c r="F10" l="1"/>
</calcChain>
</file>

<file path=xl/sharedStrings.xml><?xml version="1.0" encoding="utf-8"?>
<sst xmlns="http://schemas.openxmlformats.org/spreadsheetml/2006/main" count="129" uniqueCount="81">
  <si>
    <t>Voted</t>
  </si>
  <si>
    <t>Major /Sub-Major/Minor/Sub/Detailed Heads</t>
  </si>
  <si>
    <t>Total</t>
  </si>
  <si>
    <t>REVENUE SECTION</t>
  </si>
  <si>
    <t>M.H.</t>
  </si>
  <si>
    <t>Establishment</t>
  </si>
  <si>
    <t>60.00.01</t>
  </si>
  <si>
    <t>Salaries</t>
  </si>
  <si>
    <t>60.00.11</t>
  </si>
  <si>
    <t>60.00.13</t>
  </si>
  <si>
    <t>Office Expenses</t>
  </si>
  <si>
    <t>60.00.14</t>
  </si>
  <si>
    <t>60.00.52</t>
  </si>
  <si>
    <t>Research and Development</t>
  </si>
  <si>
    <t>Research Works</t>
  </si>
  <si>
    <t>61.00.50</t>
  </si>
  <si>
    <t>Other Charges</t>
  </si>
  <si>
    <t>Minerals Exploration</t>
  </si>
  <si>
    <t>62.00.50</t>
  </si>
  <si>
    <t>II. Details of the estimates and the heads under which this grant will be accounted for:</t>
  </si>
  <si>
    <t>C - Economic Services (f) Industry and Minerals</t>
  </si>
  <si>
    <t>Revenue</t>
  </si>
  <si>
    <t>Capital</t>
  </si>
  <si>
    <t>Non-Ferrous Mining and Metallurgical Industries</t>
  </si>
  <si>
    <t>Direction and Administration</t>
  </si>
  <si>
    <t>Machinery and Equipment</t>
  </si>
  <si>
    <t>Mineral Exploration</t>
  </si>
  <si>
    <t>Other Mineral Exploration</t>
  </si>
  <si>
    <t>(In Thousands of Rupees)</t>
  </si>
  <si>
    <t>Regulation and Development of Mines</t>
  </si>
  <si>
    <t>60.00.02</t>
  </si>
  <si>
    <t>Wages</t>
  </si>
  <si>
    <t>DEMAND NO. 25</t>
  </si>
  <si>
    <t>MINES AND GEOLOGY</t>
  </si>
  <si>
    <t>Actuals</t>
  </si>
  <si>
    <t>Budget 
Estimate</t>
  </si>
  <si>
    <t>Revised 
Estimate</t>
  </si>
  <si>
    <t>60.00.51</t>
  </si>
  <si>
    <t>Motor Vehicles</t>
  </si>
  <si>
    <t>2022-23</t>
  </si>
  <si>
    <t>60.00.27</t>
  </si>
  <si>
    <t>2023-24</t>
  </si>
  <si>
    <t>Medical Treatment</t>
  </si>
  <si>
    <t>Allowances</t>
  </si>
  <si>
    <t>Leave Travel Concession</t>
  </si>
  <si>
    <t>Training Expenses</t>
  </si>
  <si>
    <t>Domestic Travel Expenses</t>
  </si>
  <si>
    <t>Printing and Publications</t>
  </si>
  <si>
    <t>Rent for others</t>
  </si>
  <si>
    <t>Fuel and Lubricants</t>
  </si>
  <si>
    <t>Rent, Rates and Taxes for Land and Buildings</t>
  </si>
  <si>
    <t>Minor Civil and Electrical Works</t>
  </si>
  <si>
    <t>60.00.06</t>
  </si>
  <si>
    <t>60.00.07</t>
  </si>
  <si>
    <t>60.00.08</t>
  </si>
  <si>
    <t>60.00.09</t>
  </si>
  <si>
    <t>60.00.16</t>
  </si>
  <si>
    <t>60.00.18</t>
  </si>
  <si>
    <t>60.00.24</t>
  </si>
  <si>
    <t>Foreign Travel Expenses</t>
  </si>
  <si>
    <t>60.00.12</t>
  </si>
  <si>
    <t>61.00.49</t>
  </si>
  <si>
    <t>Other Revenue Expenditure</t>
  </si>
  <si>
    <t>CAPITAL SECTION</t>
  </si>
  <si>
    <t>Capital Outlay on Non-Ferrous Mining and Metallurgical Industries</t>
  </si>
  <si>
    <t>Mineral Exploration and Development</t>
  </si>
  <si>
    <t>60.00.29</t>
  </si>
  <si>
    <t>Repair and Maintenance</t>
  </si>
  <si>
    <t>Other Expenditure</t>
  </si>
  <si>
    <t>Awareness Programme on Disaster Management</t>
  </si>
  <si>
    <t>60.61.49</t>
  </si>
  <si>
    <t>60.00.49</t>
  </si>
  <si>
    <t>60.00.74</t>
  </si>
  <si>
    <t>Furniture and Fixtures</t>
  </si>
  <si>
    <t>60.00.72</t>
  </si>
  <si>
    <t>Buildings and Structures</t>
  </si>
  <si>
    <t>C - Capital Accounts of Economic Services
 (f) Capital Account of Industry and Minerals</t>
  </si>
  <si>
    <t>I. Estimate of the amount required in the year ending 31st March, 2025 to defray the charges in respect of Mines and 
Geology</t>
  </si>
  <si>
    <t>Motor Vehicle</t>
  </si>
  <si>
    <t>Budget 
 Estimate</t>
  </si>
  <si>
    <t>2024-25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</si>
</sst>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64" formatCode="00#"/>
    <numFmt numFmtId="165" formatCode="0#"/>
    <numFmt numFmtId="166" formatCode="00000#"/>
    <numFmt numFmtId="167" formatCode="00.000"/>
  </numFmts>
  <fonts count="7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91">
    <xf numFmtId="0" fontId="0" fillId="0" borderId="0" xfId="0"/>
    <xf numFmtId="43" fontId="4" fillId="0" borderId="0" xfId="1" applyFont="1" applyFill="1" applyAlignment="1" applyProtection="1">
      <alignment horizontal="right" wrapText="1"/>
    </xf>
    <xf numFmtId="43" fontId="4" fillId="0" borderId="0" xfId="1" applyFont="1" applyFill="1" applyAlignment="1">
      <alignment horizontal="right" wrapText="1"/>
    </xf>
    <xf numFmtId="43" fontId="4" fillId="0" borderId="3" xfId="1" applyFont="1" applyFill="1" applyBorder="1" applyAlignment="1" applyProtection="1">
      <alignment horizontal="right" wrapText="1"/>
    </xf>
    <xf numFmtId="43" fontId="4" fillId="0" borderId="1" xfId="1" applyFont="1" applyFill="1" applyBorder="1" applyAlignment="1" applyProtection="1">
      <alignment horizontal="right" wrapText="1"/>
    </xf>
    <xf numFmtId="0" fontId="4" fillId="0" borderId="0" xfId="1" applyNumberFormat="1" applyFont="1" applyFill="1" applyBorder="1" applyAlignment="1" applyProtection="1">
      <alignment horizontal="right" wrapText="1"/>
    </xf>
    <xf numFmtId="43" fontId="4" fillId="0" borderId="0" xfId="1" applyFont="1" applyFill="1" applyBorder="1" applyAlignment="1" applyProtection="1">
      <alignment horizontal="right" wrapText="1"/>
    </xf>
    <xf numFmtId="43" fontId="4" fillId="0" borderId="3" xfId="1" applyFont="1" applyFill="1" applyBorder="1" applyAlignment="1">
      <alignment horizontal="right" wrapText="1"/>
    </xf>
    <xf numFmtId="43" fontId="4" fillId="0" borderId="2" xfId="1" applyFont="1" applyFill="1" applyBorder="1" applyAlignment="1" applyProtection="1">
      <alignment horizontal="right" wrapText="1"/>
    </xf>
    <xf numFmtId="0" fontId="4" fillId="0" borderId="2" xfId="1" applyNumberFormat="1" applyFont="1" applyFill="1" applyBorder="1" applyAlignment="1" applyProtection="1">
      <alignment horizontal="right" wrapText="1"/>
    </xf>
    <xf numFmtId="0" fontId="3" fillId="0" borderId="0" xfId="2" applyFont="1" applyFill="1"/>
    <xf numFmtId="0" fontId="4" fillId="0" borderId="0" xfId="2" applyFont="1" applyFill="1"/>
    <xf numFmtId="0" fontId="3" fillId="0" borderId="0" xfId="2" applyFont="1" applyFill="1" applyAlignment="1">
      <alignment horizontal="center"/>
    </xf>
    <xf numFmtId="0" fontId="4" fillId="0" borderId="0" xfId="2" applyFont="1" applyFill="1" applyAlignment="1">
      <alignment horizontal="center"/>
    </xf>
    <xf numFmtId="0" fontId="4" fillId="0" borderId="0" xfId="2" applyFont="1" applyFill="1" applyAlignment="1">
      <alignment vertical="top" wrapText="1"/>
    </xf>
    <xf numFmtId="0" fontId="4" fillId="0" borderId="0" xfId="2" applyFont="1" applyFill="1" applyAlignment="1">
      <alignment horizontal="right" vertical="top"/>
    </xf>
    <xf numFmtId="0" fontId="3" fillId="0" borderId="0" xfId="2" applyFont="1" applyFill="1" applyAlignment="1">
      <alignment horizontal="center" vertical="top"/>
    </xf>
    <xf numFmtId="0" fontId="4" fillId="0" borderId="0" xfId="2" applyFont="1" applyFill="1" applyAlignment="1">
      <alignment vertical="top"/>
    </xf>
    <xf numFmtId="0" fontId="3" fillId="0" borderId="0" xfId="3" applyFont="1" applyFill="1" applyAlignment="1">
      <alignment horizontal="center"/>
    </xf>
    <xf numFmtId="0" fontId="3" fillId="0" borderId="0" xfId="2" applyFont="1" applyFill="1" applyAlignment="1">
      <alignment horizontal="right"/>
    </xf>
    <xf numFmtId="0" fontId="4" fillId="0" borderId="1" xfId="4" applyFont="1" applyFill="1" applyBorder="1"/>
    <xf numFmtId="0" fontId="4" fillId="0" borderId="1" xfId="4" applyFont="1" applyFill="1" applyBorder="1" applyAlignment="1">
      <alignment horizontal="left"/>
    </xf>
    <xf numFmtId="0" fontId="6" fillId="0" borderId="1" xfId="4" applyFont="1" applyFill="1" applyBorder="1" applyAlignment="1">
      <alignment horizontal="right"/>
    </xf>
    <xf numFmtId="0" fontId="4" fillId="0" borderId="2" xfId="5" applyFont="1" applyFill="1" applyBorder="1" applyAlignment="1">
      <alignment horizontal="left" vertical="top" wrapText="1"/>
    </xf>
    <xf numFmtId="0" fontId="4" fillId="0" borderId="2" xfId="5" applyFont="1" applyFill="1" applyBorder="1" applyAlignment="1">
      <alignment horizontal="right" vertical="top" wrapText="1"/>
    </xf>
    <xf numFmtId="0" fontId="4" fillId="0" borderId="0" xfId="4" applyFont="1" applyFill="1" applyAlignment="1">
      <alignment horizontal="left" vertical="top"/>
    </xf>
    <xf numFmtId="0" fontId="4" fillId="0" borderId="2" xfId="4" applyFont="1" applyFill="1" applyBorder="1" applyAlignment="1">
      <alignment horizontal="right"/>
    </xf>
    <xf numFmtId="0" fontId="4" fillId="0" borderId="0" xfId="5" applyFont="1" applyFill="1"/>
    <xf numFmtId="0" fontId="4" fillId="0" borderId="0" xfId="5" applyFont="1" applyFill="1" applyAlignment="1">
      <alignment horizontal="left" vertical="top" wrapText="1"/>
    </xf>
    <xf numFmtId="0" fontId="4" fillId="0" borderId="1" xfId="5" applyFont="1" applyFill="1" applyBorder="1" applyAlignment="1">
      <alignment horizontal="left" vertical="top" wrapText="1"/>
    </xf>
    <xf numFmtId="0" fontId="4" fillId="0" borderId="1" xfId="5" applyFont="1" applyFill="1" applyBorder="1" applyAlignment="1">
      <alignment horizontal="right" vertical="top" wrapText="1"/>
    </xf>
    <xf numFmtId="0" fontId="4" fillId="0" borderId="1" xfId="4" applyFont="1" applyFill="1" applyBorder="1" applyAlignment="1">
      <alignment horizontal="right"/>
    </xf>
    <xf numFmtId="0" fontId="4" fillId="0" borderId="1" xfId="4" applyFont="1" applyFill="1" applyBorder="1" applyAlignment="1">
      <alignment vertical="center" wrapText="1"/>
    </xf>
    <xf numFmtId="0" fontId="3" fillId="0" borderId="0" xfId="2" applyFont="1" applyFill="1" applyAlignment="1">
      <alignment horizontal="left" vertical="top" wrapText="1"/>
    </xf>
    <xf numFmtId="0" fontId="4" fillId="0" borderId="0" xfId="2" applyFont="1" applyFill="1" applyAlignment="1">
      <alignment horizontal="right"/>
    </xf>
    <xf numFmtId="0" fontId="3" fillId="0" borderId="0" xfId="2" applyFont="1" applyFill="1" applyAlignment="1">
      <alignment vertical="top" wrapText="1"/>
    </xf>
    <xf numFmtId="165" fontId="4" fillId="0" borderId="0" xfId="2" applyNumberFormat="1" applyFont="1" applyFill="1" applyAlignment="1">
      <alignment vertical="top" wrapText="1"/>
    </xf>
    <xf numFmtId="167" fontId="3" fillId="0" borderId="0" xfId="2" applyNumberFormat="1" applyFont="1" applyFill="1" applyAlignment="1">
      <alignment vertical="top" wrapText="1"/>
    </xf>
    <xf numFmtId="166" fontId="4" fillId="0" borderId="0" xfId="2" applyNumberFormat="1" applyFont="1" applyFill="1" applyAlignment="1">
      <alignment horizontal="right" vertical="top" wrapText="1"/>
    </xf>
    <xf numFmtId="0" fontId="4" fillId="0" borderId="0" xfId="2" applyNumberFormat="1" applyFont="1" applyFill="1" applyAlignment="1">
      <alignment horizontal="right"/>
    </xf>
    <xf numFmtId="0" fontId="4" fillId="0" borderId="0" xfId="5" applyFont="1" applyFill="1" applyAlignment="1">
      <alignment horizontal="right" vertical="top" wrapText="1"/>
    </xf>
    <xf numFmtId="166" fontId="4" fillId="0" borderId="0" xfId="6" applyNumberFormat="1" applyFont="1" applyFill="1" applyAlignment="1">
      <alignment horizontal="right" vertical="top"/>
    </xf>
    <xf numFmtId="0" fontId="4" fillId="0" borderId="0" xfId="1" applyNumberFormat="1" applyFont="1" applyFill="1" applyAlignment="1" applyProtection="1">
      <alignment horizontal="right" wrapText="1"/>
    </xf>
    <xf numFmtId="0" fontId="4" fillId="0" borderId="0" xfId="3" applyFont="1" applyFill="1" applyAlignment="1">
      <alignment horizontal="left" vertical="top" wrapText="1"/>
    </xf>
    <xf numFmtId="0" fontId="4" fillId="0" borderId="3" xfId="2" applyNumberFormat="1" applyFont="1" applyFill="1" applyBorder="1" applyAlignment="1">
      <alignment horizontal="right"/>
    </xf>
    <xf numFmtId="164" fontId="3" fillId="0" borderId="0" xfId="2" applyNumberFormat="1" applyFont="1" applyFill="1" applyAlignment="1">
      <alignment vertical="top" wrapText="1"/>
    </xf>
    <xf numFmtId="0" fontId="4" fillId="0" borderId="2" xfId="2" applyFont="1" applyFill="1" applyBorder="1" applyAlignment="1">
      <alignment horizontal="right"/>
    </xf>
    <xf numFmtId="166" fontId="4" fillId="0" borderId="0" xfId="2" applyNumberFormat="1" applyFont="1" applyFill="1" applyAlignment="1">
      <alignment horizontal="right" vertical="center" wrapText="1"/>
    </xf>
    <xf numFmtId="0" fontId="4" fillId="0" borderId="0" xfId="2" applyFont="1" applyFill="1" applyAlignment="1">
      <alignment vertical="center" wrapText="1"/>
    </xf>
    <xf numFmtId="165" fontId="4" fillId="0" borderId="0" xfId="2" applyNumberFormat="1" applyFont="1" applyFill="1" applyAlignment="1">
      <alignment horizontal="right" vertical="top" wrapText="1"/>
    </xf>
    <xf numFmtId="0" fontId="4" fillId="0" borderId="3" xfId="2" applyFont="1" applyFill="1" applyBorder="1" applyAlignment="1">
      <alignment horizontal="left" vertical="top" wrapText="1"/>
    </xf>
    <xf numFmtId="0" fontId="3" fillId="0" borderId="3" xfId="2" applyFont="1" applyFill="1" applyBorder="1" applyAlignment="1">
      <alignment vertical="top" wrapText="1"/>
    </xf>
    <xf numFmtId="0" fontId="3" fillId="0" borderId="3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3" fillId="0" borderId="2" xfId="2" applyFont="1" applyFill="1" applyBorder="1" applyAlignment="1">
      <alignment vertical="top" wrapText="1"/>
    </xf>
    <xf numFmtId="0" fontId="3" fillId="0" borderId="2" xfId="2" applyFont="1" applyFill="1" applyBorder="1" applyAlignment="1">
      <alignment horizontal="left" vertical="top" wrapText="1"/>
    </xf>
    <xf numFmtId="0" fontId="4" fillId="0" borderId="0" xfId="2" applyFont="1" applyFill="1" applyAlignment="1">
      <alignment horizontal="right" vertical="top" wrapText="1"/>
    </xf>
    <xf numFmtId="43" fontId="4" fillId="0" borderId="1" xfId="1" applyFont="1" applyFill="1" applyBorder="1" applyAlignment="1">
      <alignment horizontal="right" wrapText="1"/>
    </xf>
    <xf numFmtId="0" fontId="4" fillId="0" borderId="3" xfId="2" applyFont="1" applyFill="1" applyBorder="1" applyAlignment="1">
      <alignment vertical="top" wrapText="1"/>
    </xf>
    <xf numFmtId="0" fontId="4" fillId="0" borderId="0" xfId="5" applyFont="1" applyFill="1" applyAlignment="1">
      <alignment horizontal="right"/>
    </xf>
    <xf numFmtId="0" fontId="4" fillId="0" borderId="1" xfId="2" applyFont="1" applyFill="1" applyBorder="1" applyAlignment="1">
      <alignment horizontal="left" vertical="top" wrapText="1"/>
    </xf>
    <xf numFmtId="167" fontId="3" fillId="0" borderId="1" xfId="2" applyNumberFormat="1" applyFont="1" applyFill="1" applyBorder="1" applyAlignment="1">
      <alignment vertical="top" wrapText="1"/>
    </xf>
    <xf numFmtId="0" fontId="3" fillId="0" borderId="1" xfId="2" applyFont="1" applyFill="1" applyBorder="1" applyAlignment="1">
      <alignment horizontal="left" vertical="top" wrapText="1"/>
    </xf>
    <xf numFmtId="0" fontId="4" fillId="0" borderId="0" xfId="2" applyFont="1" applyFill="1" applyBorder="1" applyAlignment="1">
      <alignment horizontal="left" vertical="top" wrapText="1"/>
    </xf>
    <xf numFmtId="167" fontId="3" fillId="0" borderId="0" xfId="2" applyNumberFormat="1" applyFont="1" applyFill="1" applyBorder="1" applyAlignment="1">
      <alignment vertical="top" wrapText="1"/>
    </xf>
    <xf numFmtId="0" fontId="3" fillId="0" borderId="0" xfId="2" applyFont="1" applyFill="1" applyBorder="1" applyAlignment="1">
      <alignment horizontal="left" vertical="top" wrapText="1"/>
    </xf>
    <xf numFmtId="0" fontId="4" fillId="0" borderId="0" xfId="2" applyFont="1" applyFill="1" applyBorder="1" applyAlignment="1">
      <alignment horizontal="right"/>
    </xf>
    <xf numFmtId="0" fontId="4" fillId="0" borderId="0" xfId="1" applyNumberFormat="1" applyFont="1" applyFill="1" applyAlignment="1">
      <alignment horizontal="right" wrapText="1"/>
    </xf>
    <xf numFmtId="0" fontId="4" fillId="0" borderId="0" xfId="5" applyFont="1" applyFill="1" applyBorder="1" applyAlignment="1" applyProtection="1">
      <alignment horizontal="left" vertical="top" wrapText="1"/>
    </xf>
    <xf numFmtId="0" fontId="4" fillId="0" borderId="0" xfId="4" applyFont="1" applyFill="1" applyBorder="1" applyAlignment="1" applyProtection="1"/>
    <xf numFmtId="0" fontId="1" fillId="0" borderId="0" xfId="0" applyFont="1" applyFill="1" applyAlignment="1"/>
    <xf numFmtId="0" fontId="4" fillId="0" borderId="0" xfId="4" applyNumberFormat="1" applyFont="1" applyFill="1" applyBorder="1" applyAlignment="1" applyProtection="1">
      <alignment horizontal="right" vertical="center"/>
    </xf>
    <xf numFmtId="0" fontId="4" fillId="0" borderId="0" xfId="5" applyFont="1" applyFill="1" applyBorder="1" applyProtection="1"/>
    <xf numFmtId="0" fontId="4" fillId="0" borderId="1" xfId="1" applyNumberFormat="1" applyFont="1" applyFill="1" applyBorder="1" applyAlignment="1" applyProtection="1">
      <alignment horizontal="right" wrapText="1"/>
    </xf>
    <xf numFmtId="0" fontId="4" fillId="0" borderId="3" xfId="1" applyNumberFormat="1" applyFont="1" applyFill="1" applyBorder="1" applyAlignment="1" applyProtection="1">
      <alignment horizontal="right" wrapText="1"/>
    </xf>
    <xf numFmtId="0" fontId="4" fillId="0" borderId="3" xfId="1" applyNumberFormat="1" applyFont="1" applyFill="1" applyBorder="1" applyAlignment="1">
      <alignment horizontal="right" wrapText="1"/>
    </xf>
    <xf numFmtId="0" fontId="4" fillId="0" borderId="1" xfId="1" applyNumberFormat="1" applyFont="1" applyFill="1" applyBorder="1" applyAlignment="1">
      <alignment horizontal="right" wrapText="1"/>
    </xf>
    <xf numFmtId="165" fontId="3" fillId="0" borderId="0" xfId="2" applyNumberFormat="1" applyFont="1" applyFill="1" applyAlignment="1">
      <alignment vertical="top" wrapText="1"/>
    </xf>
    <xf numFmtId="0" fontId="3" fillId="0" borderId="0" xfId="0" applyFont="1" applyFill="1" applyAlignment="1">
      <alignment horizontal="right"/>
    </xf>
    <xf numFmtId="0" fontId="3" fillId="0" borderId="0" xfId="5" applyFont="1" applyFill="1" applyAlignment="1">
      <alignment horizontal="right"/>
    </xf>
    <xf numFmtId="0" fontId="4" fillId="0" borderId="0" xfId="2" applyFont="1" applyFill="1" applyAlignment="1">
      <alignment horizontal="left" vertical="top" wrapText="1"/>
    </xf>
    <xf numFmtId="0" fontId="4" fillId="0" borderId="2" xfId="4" applyFont="1" applyFill="1" applyBorder="1" applyAlignment="1">
      <alignment horizontal="right" vertical="top" wrapText="1"/>
    </xf>
    <xf numFmtId="0" fontId="4" fillId="0" borderId="0" xfId="2" applyFont="1" applyFill="1" applyAlignment="1">
      <alignment horizontal="left"/>
    </xf>
    <xf numFmtId="0" fontId="4" fillId="0" borderId="0" xfId="1" applyNumberFormat="1" applyFont="1" applyFill="1" applyAlignment="1">
      <alignment horizontal="right"/>
    </xf>
    <xf numFmtId="0" fontId="5" fillId="0" borderId="0" xfId="2" applyFont="1" applyFill="1" applyAlignment="1">
      <alignment horizontal="right"/>
    </xf>
    <xf numFmtId="0" fontId="4" fillId="0" borderId="0" xfId="5" applyFont="1" applyFill="1" applyAlignment="1" applyProtection="1">
      <alignment horizontal="right" vertical="top"/>
    </xf>
    <xf numFmtId="0" fontId="4" fillId="0" borderId="2" xfId="4" applyFont="1" applyFill="1" applyBorder="1" applyAlignment="1">
      <alignment horizontal="right" vertical="top" wrapText="1"/>
    </xf>
    <xf numFmtId="0" fontId="3" fillId="0" borderId="0" xfId="2" applyFont="1" applyFill="1" applyAlignment="1">
      <alignment horizontal="center"/>
    </xf>
    <xf numFmtId="0" fontId="4" fillId="0" borderId="0" xfId="2" applyFont="1" applyFill="1" applyAlignment="1">
      <alignment horizontal="left" vertical="top" wrapText="1"/>
    </xf>
    <xf numFmtId="0" fontId="4" fillId="0" borderId="0" xfId="2" applyFont="1" applyFill="1" applyAlignment="1">
      <alignment horizontal="left" wrapText="1"/>
    </xf>
    <xf numFmtId="0" fontId="4" fillId="0" borderId="0" xfId="2" applyFont="1" applyFill="1" applyAlignment="1">
      <alignment horizontal="left"/>
    </xf>
  </cellXfs>
  <cellStyles count="7">
    <cellStyle name="Comma" xfId="1" builtinId="3"/>
    <cellStyle name="Normal" xfId="0" builtinId="0"/>
    <cellStyle name="Normal_budget 2004-05_2.6.04" xfId="2"/>
    <cellStyle name="Normal_BUDGET FOR  03-04" xfId="6"/>
    <cellStyle name="Normal_budget for 03-04" xfId="3"/>
    <cellStyle name="Normal_BUDGET-2000" xfId="4"/>
    <cellStyle name="Normal_budgetDocNIC02-03" xfId="5"/>
  </cellStyles>
  <dxfs count="0"/>
  <tableStyles count="0" defaultTableStyle="TableStyleMedium9" defaultPivotStyle="PivotStyleLight16"/>
  <colors>
    <mruColors>
      <color rgb="FFFF0066"/>
      <color rgb="FFFFCC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55">
    <tabColor rgb="FFC00000"/>
  </sheetPr>
  <dimension ref="A1:G109"/>
  <sheetViews>
    <sheetView tabSelected="1" view="pageBreakPreview" zoomScaleSheetLayoutView="100" workbookViewId="0">
      <selection activeCell="G14" sqref="G14:G15"/>
    </sheetView>
  </sheetViews>
  <sheetFormatPr defaultColWidth="8.85546875" defaultRowHeight="12.75"/>
  <cols>
    <col min="1" max="1" width="5.7109375" style="80" customWidth="1"/>
    <col min="2" max="2" width="8.28515625" style="14" customWidth="1"/>
    <col min="3" max="3" width="40.7109375" style="11" customWidth="1"/>
    <col min="4" max="7" width="10.7109375" style="11" customWidth="1"/>
    <col min="8" max="16384" width="8.85546875" style="11"/>
  </cols>
  <sheetData>
    <row r="1" spans="1:7">
      <c r="A1" s="87" t="s">
        <v>32</v>
      </c>
      <c r="B1" s="87"/>
      <c r="C1" s="87"/>
      <c r="D1" s="87"/>
      <c r="E1" s="87"/>
      <c r="F1" s="87"/>
      <c r="G1" s="87"/>
    </row>
    <row r="2" spans="1:7">
      <c r="A2" s="87" t="s">
        <v>33</v>
      </c>
      <c r="B2" s="87"/>
      <c r="C2" s="87"/>
      <c r="D2" s="87"/>
      <c r="E2" s="87"/>
      <c r="F2" s="87"/>
      <c r="G2" s="87"/>
    </row>
    <row r="3" spans="1:7" ht="6.6" customHeight="1">
      <c r="C3" s="12"/>
    </row>
    <row r="4" spans="1:7" s="17" customFormat="1" ht="25.9" customHeight="1">
      <c r="A4" s="80"/>
      <c r="B4" s="14"/>
      <c r="C4" s="15" t="s">
        <v>20</v>
      </c>
      <c r="D4" s="16">
        <v>2853</v>
      </c>
      <c r="E4" s="88" t="s">
        <v>23</v>
      </c>
      <c r="F4" s="88"/>
      <c r="G4" s="88"/>
    </row>
    <row r="5" spans="1:7" s="17" customFormat="1" ht="28.9" customHeight="1">
      <c r="A5" s="80"/>
      <c r="B5" s="14"/>
      <c r="C5" s="56" t="s">
        <v>76</v>
      </c>
      <c r="D5" s="16">
        <v>4853</v>
      </c>
      <c r="E5" s="88" t="s">
        <v>64</v>
      </c>
      <c r="F5" s="88"/>
      <c r="G5" s="88"/>
    </row>
    <row r="6" spans="1:7" ht="19.149999999999999" customHeight="1">
      <c r="C6" s="13"/>
      <c r="E6" s="82"/>
    </row>
    <row r="7" spans="1:7" ht="27.6" customHeight="1">
      <c r="A7" s="89" t="s">
        <v>77</v>
      </c>
      <c r="B7" s="90"/>
      <c r="C7" s="90"/>
      <c r="D7" s="90"/>
      <c r="E7" s="90"/>
      <c r="F7" s="90"/>
      <c r="G7" s="90"/>
    </row>
    <row r="8" spans="1:7" ht="9" customHeight="1">
      <c r="A8" s="82"/>
    </row>
    <row r="9" spans="1:7">
      <c r="A9" s="82"/>
      <c r="D9" s="18" t="s">
        <v>21</v>
      </c>
      <c r="E9" s="18" t="s">
        <v>22</v>
      </c>
      <c r="F9" s="18" t="s">
        <v>2</v>
      </c>
    </row>
    <row r="10" spans="1:7">
      <c r="A10" s="82"/>
      <c r="C10" s="19" t="s">
        <v>0</v>
      </c>
      <c r="D10" s="12">
        <f>G65</f>
        <v>84546</v>
      </c>
      <c r="E10" s="12">
        <f>G80</f>
        <v>8762</v>
      </c>
      <c r="F10" s="12">
        <f>SUM(D10:E10)</f>
        <v>93308</v>
      </c>
    </row>
    <row r="11" spans="1:7">
      <c r="A11" s="82"/>
      <c r="C11" s="19"/>
      <c r="D11" s="12"/>
      <c r="E11" s="12"/>
      <c r="F11" s="12"/>
    </row>
    <row r="12" spans="1:7">
      <c r="A12" s="82" t="s">
        <v>19</v>
      </c>
    </row>
    <row r="13" spans="1:7">
      <c r="C13" s="20"/>
      <c r="D13" s="20"/>
      <c r="E13" s="20"/>
      <c r="F13" s="20"/>
      <c r="G13" s="22" t="s">
        <v>28</v>
      </c>
    </row>
    <row r="14" spans="1:7" s="27" customFormat="1" ht="25.5">
      <c r="A14" s="23"/>
      <c r="B14" s="24"/>
      <c r="C14" s="25"/>
      <c r="D14" s="26" t="s">
        <v>34</v>
      </c>
      <c r="E14" s="81" t="s">
        <v>35</v>
      </c>
      <c r="F14" s="81" t="s">
        <v>36</v>
      </c>
      <c r="G14" s="86" t="s">
        <v>79</v>
      </c>
    </row>
    <row r="15" spans="1:7" s="72" customFormat="1">
      <c r="A15" s="68"/>
      <c r="B15" s="69" t="s">
        <v>1</v>
      </c>
      <c r="C15" s="70"/>
      <c r="D15" s="71" t="s">
        <v>39</v>
      </c>
      <c r="E15" s="71" t="s">
        <v>41</v>
      </c>
      <c r="F15" s="71" t="s">
        <v>41</v>
      </c>
      <c r="G15" s="85" t="s">
        <v>80</v>
      </c>
    </row>
    <row r="16" spans="1:7" s="27" customFormat="1">
      <c r="A16" s="29"/>
      <c r="B16" s="30"/>
      <c r="C16" s="21"/>
      <c r="D16" s="31"/>
      <c r="E16" s="31"/>
      <c r="F16" s="31"/>
      <c r="G16" s="32"/>
    </row>
    <row r="17" spans="1:7" ht="15" customHeight="1">
      <c r="C17" s="33" t="s">
        <v>3</v>
      </c>
      <c r="D17" s="34"/>
      <c r="E17" s="34"/>
      <c r="F17" s="34"/>
      <c r="G17" s="34"/>
    </row>
    <row r="18" spans="1:7" ht="15" customHeight="1">
      <c r="A18" s="80" t="s">
        <v>4</v>
      </c>
      <c r="B18" s="35">
        <v>2853</v>
      </c>
      <c r="C18" s="33" t="s">
        <v>23</v>
      </c>
    </row>
    <row r="19" spans="1:7" ht="15" customHeight="1">
      <c r="B19" s="36">
        <v>2</v>
      </c>
      <c r="C19" s="80" t="s">
        <v>29</v>
      </c>
    </row>
    <row r="20" spans="1:7" ht="15" customHeight="1">
      <c r="B20" s="37">
        <v>2.0009999999999999</v>
      </c>
      <c r="C20" s="33" t="s">
        <v>24</v>
      </c>
      <c r="D20" s="34"/>
      <c r="E20" s="34"/>
      <c r="F20" s="34"/>
      <c r="G20" s="34"/>
    </row>
    <row r="21" spans="1:7" ht="15" customHeight="1">
      <c r="B21" s="36">
        <v>60</v>
      </c>
      <c r="C21" s="80" t="s">
        <v>5</v>
      </c>
      <c r="D21" s="34"/>
      <c r="E21" s="34"/>
      <c r="F21" s="34"/>
      <c r="G21" s="34"/>
    </row>
    <row r="22" spans="1:7" ht="15" customHeight="1">
      <c r="B22" s="38" t="s">
        <v>6</v>
      </c>
      <c r="C22" s="80" t="s">
        <v>7</v>
      </c>
      <c r="D22" s="39">
        <v>52126</v>
      </c>
      <c r="E22" s="67">
        <v>57476</v>
      </c>
      <c r="F22" s="39">
        <v>57476</v>
      </c>
      <c r="G22" s="39">
        <v>34292</v>
      </c>
    </row>
    <row r="23" spans="1:7" ht="15" customHeight="1">
      <c r="B23" s="38" t="s">
        <v>30</v>
      </c>
      <c r="C23" s="80" t="s">
        <v>31</v>
      </c>
      <c r="D23" s="67">
        <v>4047</v>
      </c>
      <c r="E23" s="67">
        <v>4219</v>
      </c>
      <c r="F23" s="67">
        <v>4219</v>
      </c>
      <c r="G23" s="39">
        <v>4723</v>
      </c>
    </row>
    <row r="24" spans="1:7" s="27" customFormat="1" ht="14.65" customHeight="1">
      <c r="A24" s="28"/>
      <c r="B24" s="40" t="s">
        <v>52</v>
      </c>
      <c r="C24" s="28" t="s">
        <v>42</v>
      </c>
      <c r="D24" s="6">
        <v>0</v>
      </c>
      <c r="E24" s="5">
        <v>1</v>
      </c>
      <c r="F24" s="5">
        <v>1</v>
      </c>
      <c r="G24" s="5">
        <v>1715</v>
      </c>
    </row>
    <row r="25" spans="1:7" s="27" customFormat="1" ht="14.65" customHeight="1">
      <c r="A25" s="28"/>
      <c r="B25" s="40" t="s">
        <v>53</v>
      </c>
      <c r="C25" s="28" t="s">
        <v>43</v>
      </c>
      <c r="D25" s="6">
        <v>0</v>
      </c>
      <c r="E25" s="5">
        <v>1</v>
      </c>
      <c r="F25" s="5">
        <v>1</v>
      </c>
      <c r="G25" s="5">
        <v>28574</v>
      </c>
    </row>
    <row r="26" spans="1:7" s="27" customFormat="1" ht="14.65" customHeight="1">
      <c r="A26" s="28"/>
      <c r="B26" s="40" t="s">
        <v>54</v>
      </c>
      <c r="C26" s="28" t="s">
        <v>44</v>
      </c>
      <c r="D26" s="6">
        <v>0</v>
      </c>
      <c r="E26" s="5">
        <v>1</v>
      </c>
      <c r="F26" s="5">
        <v>1</v>
      </c>
      <c r="G26" s="5">
        <v>1</v>
      </c>
    </row>
    <row r="27" spans="1:7" s="27" customFormat="1" ht="14.65" customHeight="1">
      <c r="A27" s="28"/>
      <c r="B27" s="40" t="s">
        <v>55</v>
      </c>
      <c r="C27" s="28" t="s">
        <v>45</v>
      </c>
      <c r="D27" s="6">
        <v>0</v>
      </c>
      <c r="E27" s="5">
        <v>1</v>
      </c>
      <c r="F27" s="5">
        <v>1</v>
      </c>
      <c r="G27" s="5">
        <v>1</v>
      </c>
    </row>
    <row r="28" spans="1:7" ht="15" customHeight="1">
      <c r="B28" s="38" t="s">
        <v>8</v>
      </c>
      <c r="C28" s="80" t="s">
        <v>46</v>
      </c>
      <c r="D28" s="67">
        <v>221</v>
      </c>
      <c r="E28" s="67">
        <v>576</v>
      </c>
      <c r="F28" s="67">
        <v>576</v>
      </c>
      <c r="G28" s="39">
        <v>576</v>
      </c>
    </row>
    <row r="29" spans="1:7" s="27" customFormat="1" ht="14.65" customHeight="1">
      <c r="A29" s="28"/>
      <c r="B29" s="41" t="s">
        <v>60</v>
      </c>
      <c r="C29" s="28" t="s">
        <v>59</v>
      </c>
      <c r="D29" s="6">
        <v>0</v>
      </c>
      <c r="E29" s="5">
        <v>1</v>
      </c>
      <c r="F29" s="5">
        <v>1</v>
      </c>
      <c r="G29" s="5">
        <v>1</v>
      </c>
    </row>
    <row r="30" spans="1:7" ht="15" customHeight="1">
      <c r="B30" s="38" t="s">
        <v>9</v>
      </c>
      <c r="C30" s="80" t="s">
        <v>10</v>
      </c>
      <c r="D30" s="39">
        <v>1500</v>
      </c>
      <c r="E30" s="67">
        <v>1496</v>
      </c>
      <c r="F30" s="39">
        <v>1496</v>
      </c>
      <c r="G30" s="39">
        <v>1496</v>
      </c>
    </row>
    <row r="31" spans="1:7" ht="15" customHeight="1">
      <c r="B31" s="38" t="s">
        <v>11</v>
      </c>
      <c r="C31" s="80" t="s">
        <v>50</v>
      </c>
      <c r="D31" s="39">
        <v>63</v>
      </c>
      <c r="E31" s="67">
        <v>65</v>
      </c>
      <c r="F31" s="39">
        <v>65</v>
      </c>
      <c r="G31" s="42">
        <v>65</v>
      </c>
    </row>
    <row r="32" spans="1:7" s="27" customFormat="1" ht="14.65" customHeight="1">
      <c r="A32" s="28"/>
      <c r="B32" s="40" t="s">
        <v>56</v>
      </c>
      <c r="C32" s="28" t="s">
        <v>47</v>
      </c>
      <c r="D32" s="6">
        <v>0</v>
      </c>
      <c r="E32" s="5">
        <v>1</v>
      </c>
      <c r="F32" s="5">
        <v>1</v>
      </c>
      <c r="G32" s="5">
        <v>1</v>
      </c>
    </row>
    <row r="33" spans="1:7" s="27" customFormat="1" ht="14.45" customHeight="1">
      <c r="A33" s="28"/>
      <c r="B33" s="40" t="s">
        <v>57</v>
      </c>
      <c r="C33" s="28" t="s">
        <v>48</v>
      </c>
      <c r="D33" s="6">
        <v>0</v>
      </c>
      <c r="E33" s="5">
        <v>1</v>
      </c>
      <c r="F33" s="5">
        <v>1</v>
      </c>
      <c r="G33" s="5">
        <v>1</v>
      </c>
    </row>
    <row r="34" spans="1:7" s="27" customFormat="1" ht="14.65" customHeight="1">
      <c r="A34" s="28"/>
      <c r="B34" s="40" t="s">
        <v>58</v>
      </c>
      <c r="C34" s="28" t="s">
        <v>49</v>
      </c>
      <c r="D34" s="6">
        <v>0</v>
      </c>
      <c r="E34" s="5">
        <v>600</v>
      </c>
      <c r="F34" s="5">
        <v>600</v>
      </c>
      <c r="G34" s="5">
        <v>600</v>
      </c>
    </row>
    <row r="35" spans="1:7" ht="15" customHeight="1">
      <c r="B35" s="38" t="s">
        <v>40</v>
      </c>
      <c r="C35" s="80" t="s">
        <v>51</v>
      </c>
      <c r="D35" s="67">
        <v>3993</v>
      </c>
      <c r="E35" s="67">
        <v>1000</v>
      </c>
      <c r="F35" s="83">
        <v>1000</v>
      </c>
      <c r="G35" s="42">
        <v>400</v>
      </c>
    </row>
    <row r="36" spans="1:7" ht="15" customHeight="1">
      <c r="B36" s="38" t="s">
        <v>66</v>
      </c>
      <c r="C36" s="80" t="s">
        <v>67</v>
      </c>
      <c r="D36" s="2">
        <v>0</v>
      </c>
      <c r="E36" s="67">
        <v>1</v>
      </c>
      <c r="F36" s="67">
        <v>1</v>
      </c>
      <c r="G36" s="42">
        <v>600</v>
      </c>
    </row>
    <row r="37" spans="1:7" ht="15" customHeight="1">
      <c r="B37" s="38" t="s">
        <v>71</v>
      </c>
      <c r="C37" s="80" t="s">
        <v>62</v>
      </c>
      <c r="D37" s="2">
        <v>0</v>
      </c>
      <c r="E37" s="67">
        <v>1000</v>
      </c>
      <c r="F37" s="67">
        <v>1000</v>
      </c>
      <c r="G37" s="42">
        <v>3000</v>
      </c>
    </row>
    <row r="38" spans="1:7" ht="13.15" customHeight="1">
      <c r="B38" s="38" t="s">
        <v>37</v>
      </c>
      <c r="C38" s="43" t="s">
        <v>38</v>
      </c>
      <c r="D38" s="67">
        <v>600</v>
      </c>
      <c r="E38" s="2">
        <v>0</v>
      </c>
      <c r="F38" s="2">
        <v>0</v>
      </c>
      <c r="G38" s="1">
        <v>0</v>
      </c>
    </row>
    <row r="39" spans="1:7" ht="15" customHeight="1">
      <c r="B39" s="38" t="s">
        <v>12</v>
      </c>
      <c r="C39" s="80" t="s">
        <v>25</v>
      </c>
      <c r="D39" s="67">
        <v>4499</v>
      </c>
      <c r="E39" s="2">
        <v>0</v>
      </c>
      <c r="F39" s="2">
        <v>0</v>
      </c>
      <c r="G39" s="1">
        <v>0</v>
      </c>
    </row>
    <row r="40" spans="1:7" ht="15" customHeight="1">
      <c r="A40" s="80" t="s">
        <v>2</v>
      </c>
      <c r="B40" s="36">
        <v>60</v>
      </c>
      <c r="C40" s="80" t="s">
        <v>5</v>
      </c>
      <c r="D40" s="44">
        <f t="shared" ref="D40:F40" si="0">SUM(D22:D39)</f>
        <v>67049</v>
      </c>
      <c r="E40" s="44">
        <f t="shared" si="0"/>
        <v>66440</v>
      </c>
      <c r="F40" s="44">
        <f t="shared" si="0"/>
        <v>66440</v>
      </c>
      <c r="G40" s="44">
        <v>76046</v>
      </c>
    </row>
    <row r="41" spans="1:7" ht="15" customHeight="1">
      <c r="A41" s="80" t="s">
        <v>2</v>
      </c>
      <c r="B41" s="37">
        <v>2.0009999999999999</v>
      </c>
      <c r="C41" s="33" t="s">
        <v>24</v>
      </c>
      <c r="D41" s="44">
        <f t="shared" ref="D41:F41" si="1">D40</f>
        <v>67049</v>
      </c>
      <c r="E41" s="44">
        <f t="shared" si="1"/>
        <v>66440</v>
      </c>
      <c r="F41" s="44">
        <f t="shared" si="1"/>
        <v>66440</v>
      </c>
      <c r="G41" s="44">
        <v>76046</v>
      </c>
    </row>
    <row r="42" spans="1:7" ht="15" customHeight="1">
      <c r="B42" s="45"/>
      <c r="C42" s="33"/>
      <c r="D42" s="46"/>
      <c r="E42" s="46"/>
      <c r="F42" s="46"/>
      <c r="G42" s="46"/>
    </row>
    <row r="43" spans="1:7" ht="15" customHeight="1">
      <c r="B43" s="37">
        <v>2.004</v>
      </c>
      <c r="C43" s="33" t="s">
        <v>13</v>
      </c>
      <c r="D43" s="34"/>
      <c r="E43" s="34"/>
      <c r="F43" s="34"/>
      <c r="G43" s="34"/>
    </row>
    <row r="44" spans="1:7" ht="15" customHeight="1">
      <c r="B44" s="36">
        <v>61</v>
      </c>
      <c r="C44" s="80" t="s">
        <v>14</v>
      </c>
      <c r="D44" s="34"/>
      <c r="E44" s="34"/>
      <c r="F44" s="34"/>
      <c r="G44" s="34"/>
    </row>
    <row r="45" spans="1:7" ht="15" customHeight="1">
      <c r="B45" s="47" t="s">
        <v>61</v>
      </c>
      <c r="C45" s="80" t="s">
        <v>62</v>
      </c>
      <c r="D45" s="6">
        <v>0</v>
      </c>
      <c r="E45" s="5">
        <v>4000</v>
      </c>
      <c r="F45" s="5">
        <v>4000</v>
      </c>
      <c r="G45" s="5">
        <v>6000</v>
      </c>
    </row>
    <row r="46" spans="1:7" ht="15" customHeight="1">
      <c r="B46" s="47" t="s">
        <v>15</v>
      </c>
      <c r="C46" s="48" t="s">
        <v>16</v>
      </c>
      <c r="D46" s="73">
        <v>2888</v>
      </c>
      <c r="E46" s="4">
        <v>0</v>
      </c>
      <c r="F46" s="4">
        <v>0</v>
      </c>
      <c r="G46" s="4">
        <v>0</v>
      </c>
    </row>
    <row r="47" spans="1:7" ht="15" customHeight="1">
      <c r="A47" s="80" t="s">
        <v>2</v>
      </c>
      <c r="B47" s="36">
        <v>61</v>
      </c>
      <c r="C47" s="80" t="s">
        <v>14</v>
      </c>
      <c r="D47" s="73">
        <f t="shared" ref="D47:F47" si="2">SUM(D45:D46)</f>
        <v>2888</v>
      </c>
      <c r="E47" s="73">
        <f t="shared" si="2"/>
        <v>4000</v>
      </c>
      <c r="F47" s="73">
        <f t="shared" si="2"/>
        <v>4000</v>
      </c>
      <c r="G47" s="73">
        <v>6000</v>
      </c>
    </row>
    <row r="48" spans="1:7" ht="15" customHeight="1">
      <c r="A48" s="60" t="s">
        <v>2</v>
      </c>
      <c r="B48" s="61">
        <v>2.004</v>
      </c>
      <c r="C48" s="62" t="s">
        <v>13</v>
      </c>
      <c r="D48" s="73">
        <f t="shared" ref="D48:F48" si="3">D47</f>
        <v>2888</v>
      </c>
      <c r="E48" s="73">
        <f t="shared" si="3"/>
        <v>4000</v>
      </c>
      <c r="F48" s="73">
        <f t="shared" si="3"/>
        <v>4000</v>
      </c>
      <c r="G48" s="73">
        <v>6000</v>
      </c>
    </row>
    <row r="49" spans="1:7">
      <c r="B49" s="37"/>
      <c r="C49" s="33"/>
      <c r="D49" s="5"/>
      <c r="E49" s="5"/>
      <c r="F49" s="5"/>
      <c r="G49" s="5"/>
    </row>
    <row r="50" spans="1:7" ht="15" customHeight="1">
      <c r="A50" s="63"/>
      <c r="B50" s="64">
        <v>2.1019999999999999</v>
      </c>
      <c r="C50" s="65" t="s">
        <v>26</v>
      </c>
      <c r="D50" s="66"/>
      <c r="E50" s="66"/>
      <c r="F50" s="66"/>
      <c r="G50" s="66"/>
    </row>
    <row r="51" spans="1:7" ht="15" customHeight="1">
      <c r="B51" s="36">
        <v>62</v>
      </c>
      <c r="C51" s="80" t="s">
        <v>27</v>
      </c>
      <c r="D51" s="34"/>
      <c r="E51" s="34"/>
      <c r="F51" s="34"/>
      <c r="G51" s="34"/>
    </row>
    <row r="52" spans="1:7" ht="15" customHeight="1">
      <c r="B52" s="47" t="s">
        <v>18</v>
      </c>
      <c r="C52" s="48" t="s">
        <v>16</v>
      </c>
      <c r="D52" s="73">
        <v>2729</v>
      </c>
      <c r="E52" s="4">
        <v>0</v>
      </c>
      <c r="F52" s="4">
        <v>0</v>
      </c>
      <c r="G52" s="4">
        <v>0</v>
      </c>
    </row>
    <row r="53" spans="1:7" ht="15" customHeight="1">
      <c r="A53" s="80" t="s">
        <v>2</v>
      </c>
      <c r="B53" s="36">
        <v>62</v>
      </c>
      <c r="C53" s="80" t="s">
        <v>27</v>
      </c>
      <c r="D53" s="73">
        <f t="shared" ref="D53:F53" si="4">SUM(D52:D52)</f>
        <v>2729</v>
      </c>
      <c r="E53" s="4">
        <f t="shared" si="4"/>
        <v>0</v>
      </c>
      <c r="F53" s="4">
        <f t="shared" si="4"/>
        <v>0</v>
      </c>
      <c r="G53" s="4">
        <v>0</v>
      </c>
    </row>
    <row r="54" spans="1:7" ht="15" customHeight="1">
      <c r="A54" s="80" t="s">
        <v>2</v>
      </c>
      <c r="B54" s="37">
        <v>2.1019999999999999</v>
      </c>
      <c r="C54" s="33" t="s">
        <v>17</v>
      </c>
      <c r="D54" s="74">
        <f t="shared" ref="D54:F54" si="5">D53</f>
        <v>2729</v>
      </c>
      <c r="E54" s="3">
        <f t="shared" si="5"/>
        <v>0</v>
      </c>
      <c r="F54" s="3">
        <f t="shared" si="5"/>
        <v>0</v>
      </c>
      <c r="G54" s="3">
        <v>0</v>
      </c>
    </row>
    <row r="55" spans="1:7" ht="15" customHeight="1">
      <c r="B55" s="37"/>
      <c r="C55" s="33"/>
      <c r="D55" s="8"/>
      <c r="E55" s="9"/>
      <c r="F55" s="9"/>
      <c r="G55" s="8"/>
    </row>
    <row r="56" spans="1:7" ht="15" customHeight="1">
      <c r="B56" s="37">
        <v>2.8</v>
      </c>
      <c r="C56" s="33" t="s">
        <v>68</v>
      </c>
      <c r="D56" s="6"/>
      <c r="E56" s="5"/>
      <c r="F56" s="5"/>
      <c r="G56" s="6"/>
    </row>
    <row r="57" spans="1:7" ht="15" customHeight="1">
      <c r="B57" s="36">
        <v>60</v>
      </c>
      <c r="C57" s="80" t="s">
        <v>5</v>
      </c>
      <c r="D57" s="6"/>
      <c r="E57" s="5"/>
      <c r="F57" s="5"/>
      <c r="G57" s="6"/>
    </row>
    <row r="58" spans="1:7" ht="16.899999999999999" customHeight="1">
      <c r="B58" s="36">
        <v>61</v>
      </c>
      <c r="C58" s="80" t="s">
        <v>69</v>
      </c>
      <c r="D58" s="6"/>
      <c r="E58" s="5"/>
      <c r="F58" s="5"/>
      <c r="G58" s="6"/>
    </row>
    <row r="59" spans="1:7" ht="15" customHeight="1">
      <c r="B59" s="49" t="s">
        <v>70</v>
      </c>
      <c r="C59" s="80" t="s">
        <v>62</v>
      </c>
      <c r="D59" s="6">
        <v>0</v>
      </c>
      <c r="E59" s="5">
        <v>2500</v>
      </c>
      <c r="F59" s="5">
        <v>2500</v>
      </c>
      <c r="G59" s="5">
        <v>2500</v>
      </c>
    </row>
    <row r="60" spans="1:7" ht="15" customHeight="1">
      <c r="A60" s="80" t="s">
        <v>2</v>
      </c>
      <c r="B60" s="36">
        <v>61</v>
      </c>
      <c r="C60" s="80" t="s">
        <v>69</v>
      </c>
      <c r="D60" s="3">
        <f t="shared" ref="D60:F60" si="6">D59</f>
        <v>0</v>
      </c>
      <c r="E60" s="74">
        <f t="shared" si="6"/>
        <v>2500</v>
      </c>
      <c r="F60" s="74">
        <f t="shared" si="6"/>
        <v>2500</v>
      </c>
      <c r="G60" s="74">
        <v>2500</v>
      </c>
    </row>
    <row r="61" spans="1:7" ht="15" customHeight="1">
      <c r="A61" s="80" t="s">
        <v>2</v>
      </c>
      <c r="B61" s="36">
        <v>60</v>
      </c>
      <c r="C61" s="80" t="s">
        <v>5</v>
      </c>
      <c r="D61" s="4">
        <f t="shared" ref="D61:F62" si="7">D60</f>
        <v>0</v>
      </c>
      <c r="E61" s="73">
        <f t="shared" si="7"/>
        <v>2500</v>
      </c>
      <c r="F61" s="73">
        <f t="shared" si="7"/>
        <v>2500</v>
      </c>
      <c r="G61" s="73">
        <v>2500</v>
      </c>
    </row>
    <row r="62" spans="1:7" ht="15" customHeight="1">
      <c r="A62" s="80" t="s">
        <v>2</v>
      </c>
      <c r="B62" s="37">
        <v>2.8</v>
      </c>
      <c r="C62" s="33" t="s">
        <v>68</v>
      </c>
      <c r="D62" s="4">
        <f t="shared" si="7"/>
        <v>0</v>
      </c>
      <c r="E62" s="73">
        <f t="shared" si="7"/>
        <v>2500</v>
      </c>
      <c r="F62" s="73">
        <f t="shared" si="7"/>
        <v>2500</v>
      </c>
      <c r="G62" s="73">
        <v>2500</v>
      </c>
    </row>
    <row r="63" spans="1:7" ht="15" customHeight="1">
      <c r="A63" s="80" t="s">
        <v>2</v>
      </c>
      <c r="B63" s="36">
        <v>2</v>
      </c>
      <c r="C63" s="80" t="s">
        <v>29</v>
      </c>
      <c r="D63" s="44">
        <f t="shared" ref="D63:F63" si="8">D54+D48+D41+D62</f>
        <v>72666</v>
      </c>
      <c r="E63" s="44">
        <f t="shared" si="8"/>
        <v>72940</v>
      </c>
      <c r="F63" s="44">
        <f t="shared" si="8"/>
        <v>72940</v>
      </c>
      <c r="G63" s="44">
        <v>84546</v>
      </c>
    </row>
    <row r="64" spans="1:7" ht="15" customHeight="1">
      <c r="A64" s="80" t="s">
        <v>2</v>
      </c>
      <c r="B64" s="35">
        <v>2853</v>
      </c>
      <c r="C64" s="33" t="s">
        <v>23</v>
      </c>
      <c r="D64" s="39">
        <f t="shared" ref="D64:F65" si="9">D63</f>
        <v>72666</v>
      </c>
      <c r="E64" s="39">
        <f t="shared" si="9"/>
        <v>72940</v>
      </c>
      <c r="F64" s="39">
        <f t="shared" si="9"/>
        <v>72940</v>
      </c>
      <c r="G64" s="39">
        <v>84546</v>
      </c>
    </row>
    <row r="65" spans="1:7" ht="15" customHeight="1">
      <c r="A65" s="50" t="s">
        <v>2</v>
      </c>
      <c r="B65" s="51"/>
      <c r="C65" s="52" t="s">
        <v>3</v>
      </c>
      <c r="D65" s="44">
        <f t="shared" si="9"/>
        <v>72666</v>
      </c>
      <c r="E65" s="74">
        <f t="shared" si="9"/>
        <v>72940</v>
      </c>
      <c r="F65" s="44">
        <f t="shared" si="9"/>
        <v>72940</v>
      </c>
      <c r="G65" s="44">
        <v>84546</v>
      </c>
    </row>
    <row r="66" spans="1:7" ht="15" customHeight="1">
      <c r="A66" s="53"/>
      <c r="B66" s="54"/>
      <c r="C66" s="55"/>
      <c r="D66" s="46"/>
      <c r="E66" s="9"/>
      <c r="F66" s="46"/>
      <c r="G66" s="46"/>
    </row>
    <row r="67" spans="1:7" ht="15" customHeight="1">
      <c r="B67" s="35"/>
      <c r="C67" s="33" t="s">
        <v>63</v>
      </c>
      <c r="D67" s="34"/>
      <c r="E67" s="5"/>
      <c r="F67" s="34"/>
      <c r="G67" s="34"/>
    </row>
    <row r="68" spans="1:7" ht="27.95" customHeight="1">
      <c r="A68" s="80" t="s">
        <v>4</v>
      </c>
      <c r="B68" s="35">
        <v>4853</v>
      </c>
      <c r="C68" s="33" t="s">
        <v>64</v>
      </c>
      <c r="D68" s="34"/>
      <c r="E68" s="5"/>
      <c r="F68" s="34"/>
      <c r="G68" s="34"/>
    </row>
    <row r="69" spans="1:7" ht="15" customHeight="1">
      <c r="B69" s="36">
        <v>1</v>
      </c>
      <c r="C69" s="80" t="s">
        <v>65</v>
      </c>
    </row>
    <row r="70" spans="1:7" ht="15" customHeight="1">
      <c r="B70" s="37">
        <v>1.004</v>
      </c>
      <c r="C70" s="33" t="s">
        <v>13</v>
      </c>
      <c r="D70" s="34"/>
      <c r="E70" s="34"/>
      <c r="F70" s="34"/>
      <c r="G70" s="34"/>
    </row>
    <row r="71" spans="1:7" ht="15" customHeight="1">
      <c r="B71" s="14">
        <v>60</v>
      </c>
      <c r="C71" s="80" t="s">
        <v>5</v>
      </c>
      <c r="D71" s="34"/>
      <c r="E71" s="5"/>
      <c r="F71" s="34"/>
      <c r="G71" s="34"/>
    </row>
    <row r="72" spans="1:7" ht="15" customHeight="1">
      <c r="B72" s="56" t="s">
        <v>37</v>
      </c>
      <c r="C72" s="80" t="s">
        <v>78</v>
      </c>
      <c r="D72" s="2">
        <v>0</v>
      </c>
      <c r="E72" s="6">
        <v>0</v>
      </c>
      <c r="F72" s="39">
        <f>2000</f>
        <v>2000</v>
      </c>
      <c r="G72" s="67">
        <v>2412</v>
      </c>
    </row>
    <row r="73" spans="1:7" ht="15" customHeight="1">
      <c r="B73" s="56" t="s">
        <v>12</v>
      </c>
      <c r="C73" s="80" t="s">
        <v>25</v>
      </c>
      <c r="D73" s="2">
        <v>0</v>
      </c>
      <c r="E73" s="5">
        <v>4900</v>
      </c>
      <c r="F73" s="67">
        <v>4900</v>
      </c>
      <c r="G73" s="42">
        <v>6350</v>
      </c>
    </row>
    <row r="74" spans="1:7" ht="15" customHeight="1">
      <c r="B74" s="56" t="s">
        <v>74</v>
      </c>
      <c r="C74" s="80" t="s">
        <v>75</v>
      </c>
      <c r="D74" s="2">
        <v>0</v>
      </c>
      <c r="E74" s="5">
        <v>1499</v>
      </c>
      <c r="F74" s="67">
        <v>1499</v>
      </c>
      <c r="G74" s="1">
        <v>0</v>
      </c>
    </row>
    <row r="75" spans="1:7" ht="15" customHeight="1">
      <c r="B75" s="56" t="s">
        <v>72</v>
      </c>
      <c r="C75" s="80" t="s">
        <v>73</v>
      </c>
      <c r="D75" s="2">
        <v>0</v>
      </c>
      <c r="E75" s="5">
        <v>1</v>
      </c>
      <c r="F75" s="67">
        <v>1</v>
      </c>
      <c r="G75" s="1">
        <v>0</v>
      </c>
    </row>
    <row r="76" spans="1:7" ht="15" customHeight="1">
      <c r="A76" s="80" t="s">
        <v>2</v>
      </c>
      <c r="B76" s="14">
        <v>60</v>
      </c>
      <c r="C76" s="80" t="s">
        <v>5</v>
      </c>
      <c r="D76" s="7">
        <f>SUM(D72:D75)</f>
        <v>0</v>
      </c>
      <c r="E76" s="75">
        <f t="shared" ref="E76:F76" si="10">SUM(E72:E75)</f>
        <v>6400</v>
      </c>
      <c r="F76" s="75">
        <f t="shared" si="10"/>
        <v>8400</v>
      </c>
      <c r="G76" s="75">
        <v>8762</v>
      </c>
    </row>
    <row r="77" spans="1:7" ht="15" customHeight="1">
      <c r="A77" s="80" t="s">
        <v>2</v>
      </c>
      <c r="B77" s="37">
        <v>1.004</v>
      </c>
      <c r="C77" s="33" t="s">
        <v>13</v>
      </c>
      <c r="D77" s="7">
        <f t="shared" ref="D77:F77" si="11">D76</f>
        <v>0</v>
      </c>
      <c r="E77" s="75">
        <f t="shared" si="11"/>
        <v>6400</v>
      </c>
      <c r="F77" s="75">
        <f t="shared" si="11"/>
        <v>8400</v>
      </c>
      <c r="G77" s="75">
        <v>8762</v>
      </c>
    </row>
    <row r="78" spans="1:7" ht="15" customHeight="1">
      <c r="A78" s="80" t="s">
        <v>2</v>
      </c>
      <c r="B78" s="36">
        <v>1</v>
      </c>
      <c r="C78" s="80" t="s">
        <v>65</v>
      </c>
      <c r="D78" s="57">
        <f t="shared" ref="D78:F79" si="12">D77</f>
        <v>0</v>
      </c>
      <c r="E78" s="76">
        <f t="shared" si="12"/>
        <v>6400</v>
      </c>
      <c r="F78" s="76">
        <f t="shared" si="12"/>
        <v>8400</v>
      </c>
      <c r="G78" s="76">
        <v>8762</v>
      </c>
    </row>
    <row r="79" spans="1:7" ht="27.95" customHeight="1">
      <c r="A79" s="80" t="s">
        <v>2</v>
      </c>
      <c r="B79" s="35">
        <v>4853</v>
      </c>
      <c r="C79" s="33" t="s">
        <v>64</v>
      </c>
      <c r="D79" s="57">
        <f t="shared" si="12"/>
        <v>0</v>
      </c>
      <c r="E79" s="76">
        <f t="shared" si="12"/>
        <v>6400</v>
      </c>
      <c r="F79" s="76">
        <f t="shared" si="12"/>
        <v>8400</v>
      </c>
      <c r="G79" s="76">
        <v>8762</v>
      </c>
    </row>
    <row r="80" spans="1:7" ht="15" customHeight="1">
      <c r="A80" s="50" t="s">
        <v>2</v>
      </c>
      <c r="B80" s="51"/>
      <c r="C80" s="52" t="s">
        <v>63</v>
      </c>
      <c r="D80" s="7">
        <f t="shared" ref="D80:F80" si="13">D79</f>
        <v>0</v>
      </c>
      <c r="E80" s="75">
        <f t="shared" si="13"/>
        <v>6400</v>
      </c>
      <c r="F80" s="75">
        <f t="shared" si="13"/>
        <v>8400</v>
      </c>
      <c r="G80" s="75">
        <v>8762</v>
      </c>
    </row>
    <row r="81" spans="1:7" ht="15" customHeight="1">
      <c r="A81" s="50" t="s">
        <v>2</v>
      </c>
      <c r="B81" s="58"/>
      <c r="C81" s="52" t="s">
        <v>0</v>
      </c>
      <c r="D81" s="44">
        <f t="shared" ref="D81:F81" si="14">D65+D80</f>
        <v>72666</v>
      </c>
      <c r="E81" s="44">
        <f t="shared" si="14"/>
        <v>79340</v>
      </c>
      <c r="F81" s="44">
        <f t="shared" si="14"/>
        <v>81340</v>
      </c>
      <c r="G81" s="44">
        <v>93308</v>
      </c>
    </row>
    <row r="82" spans="1:7" ht="15" customHeight="1">
      <c r="C82" s="33"/>
      <c r="D82" s="34"/>
      <c r="E82" s="34"/>
      <c r="F82" s="34"/>
      <c r="G82" s="34"/>
    </row>
    <row r="83" spans="1:7" ht="15" customHeight="1">
      <c r="C83" s="33"/>
      <c r="D83" s="34"/>
      <c r="E83" s="34"/>
      <c r="F83" s="34"/>
      <c r="G83" s="84"/>
    </row>
    <row r="85" spans="1:7">
      <c r="C85" s="80"/>
    </row>
    <row r="88" spans="1:7">
      <c r="C88" s="34"/>
    </row>
    <row r="89" spans="1:7" s="10" customFormat="1">
      <c r="A89" s="33"/>
      <c r="B89" s="77"/>
      <c r="C89" s="19"/>
      <c r="D89" s="78"/>
      <c r="E89" s="78"/>
      <c r="F89" s="78"/>
    </row>
    <row r="90" spans="1:7" s="10" customFormat="1">
      <c r="A90" s="33"/>
      <c r="B90" s="35"/>
      <c r="C90" s="19"/>
      <c r="D90" s="19"/>
      <c r="E90" s="79"/>
      <c r="F90" s="79"/>
    </row>
    <row r="91" spans="1:7" s="10" customFormat="1">
      <c r="A91" s="33"/>
      <c r="B91" s="35"/>
      <c r="C91" s="19"/>
      <c r="D91" s="19"/>
      <c r="E91" s="79"/>
      <c r="F91" s="79"/>
    </row>
    <row r="92" spans="1:7" s="10" customFormat="1">
      <c r="A92" s="33"/>
      <c r="B92" s="35"/>
      <c r="C92" s="19"/>
      <c r="D92" s="19"/>
      <c r="E92" s="79"/>
      <c r="F92" s="79"/>
    </row>
    <row r="93" spans="1:7">
      <c r="C93" s="34"/>
      <c r="D93" s="34"/>
      <c r="E93" s="59"/>
      <c r="F93" s="59"/>
    </row>
    <row r="94" spans="1:7">
      <c r="C94" s="34"/>
      <c r="D94" s="34"/>
      <c r="E94" s="59"/>
      <c r="F94" s="59"/>
    </row>
    <row r="95" spans="1:7">
      <c r="C95" s="34"/>
      <c r="D95" s="34"/>
      <c r="E95" s="34"/>
      <c r="F95" s="34"/>
    </row>
    <row r="96" spans="1:7">
      <c r="C96" s="34"/>
      <c r="D96" s="34"/>
      <c r="E96" s="34"/>
      <c r="F96" s="34"/>
    </row>
    <row r="97" spans="3:6">
      <c r="C97" s="34"/>
      <c r="D97" s="34"/>
      <c r="E97" s="34"/>
      <c r="F97" s="34"/>
    </row>
    <row r="98" spans="3:6">
      <c r="C98" s="34"/>
      <c r="D98" s="34"/>
      <c r="E98" s="34"/>
      <c r="F98" s="34"/>
    </row>
    <row r="99" spans="3:6">
      <c r="C99" s="34"/>
      <c r="D99" s="34"/>
      <c r="E99" s="34"/>
      <c r="F99" s="34"/>
    </row>
    <row r="100" spans="3:6">
      <c r="C100" s="34"/>
      <c r="D100" s="34"/>
      <c r="E100" s="34"/>
      <c r="F100" s="34"/>
    </row>
    <row r="101" spans="3:6">
      <c r="C101" s="34"/>
      <c r="D101" s="34"/>
      <c r="E101" s="34"/>
      <c r="F101" s="34"/>
    </row>
    <row r="102" spans="3:6">
      <c r="C102" s="34"/>
      <c r="D102" s="34"/>
      <c r="E102" s="34"/>
      <c r="F102" s="34"/>
    </row>
    <row r="103" spans="3:6">
      <c r="C103" s="34"/>
      <c r="D103" s="34"/>
      <c r="E103" s="34"/>
      <c r="F103" s="34"/>
    </row>
    <row r="104" spans="3:6">
      <c r="C104" s="34"/>
      <c r="D104" s="34"/>
      <c r="E104" s="34"/>
      <c r="F104" s="34"/>
    </row>
    <row r="105" spans="3:6">
      <c r="D105" s="34"/>
      <c r="E105" s="34"/>
      <c r="F105" s="34"/>
    </row>
    <row r="106" spans="3:6">
      <c r="D106" s="34"/>
      <c r="E106" s="34"/>
      <c r="F106" s="34"/>
    </row>
    <row r="107" spans="3:6">
      <c r="D107" s="34"/>
      <c r="E107" s="34"/>
      <c r="F107" s="34"/>
    </row>
    <row r="108" spans="3:6">
      <c r="D108" s="34"/>
      <c r="E108" s="34"/>
      <c r="F108" s="34"/>
    </row>
    <row r="109" spans="3:6">
      <c r="D109" s="34"/>
      <c r="E109" s="34"/>
      <c r="F109" s="34"/>
    </row>
  </sheetData>
  <autoFilter ref="A16:G83"/>
  <mergeCells count="5">
    <mergeCell ref="A1:G1"/>
    <mergeCell ref="A2:G2"/>
    <mergeCell ref="E4:G4"/>
    <mergeCell ref="E5:G5"/>
    <mergeCell ref="A7:G7"/>
  </mergeCells>
  <phoneticPr fontId="2" type="noConversion"/>
  <printOptions horizontalCentered="1"/>
  <pageMargins left="0.55118110236220474" right="0.55118110236220474" top="0.74803149606299213" bottom="1.5748031496062993" header="0.51181102362204722" footer="1.1811023622047245"/>
  <pageSetup paperSize="9" scale="94" firstPageNumber="245" orientation="portrait" blackAndWhite="1" useFirstPageNumber="1" r:id="rId1"/>
  <headerFooter alignWithMargins="0">
    <oddHeader xml:space="preserve">&amp;C   </oddHeader>
    <oddFooter>&amp;C&amp;"Times New Roman,Bold"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dem25</vt:lpstr>
      <vt:lpstr>minesrevenue</vt:lpstr>
      <vt:lpstr>'dem25'!mining</vt:lpstr>
      <vt:lpstr>'dem25'!Print_Area</vt:lpstr>
      <vt:lpstr>'dem25'!Print_Titles</vt:lpstr>
      <vt:lpstr>'dem25'!revise</vt:lpstr>
      <vt:lpstr>'dem25'!summary</vt:lpstr>
      <vt:lpstr>'dem25'!Voted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Budget JA1</cp:lastModifiedBy>
  <cp:lastPrinted>2024-08-03T10:52:35Z</cp:lastPrinted>
  <dcterms:created xsi:type="dcterms:W3CDTF">2004-06-02T16:21:26Z</dcterms:created>
  <dcterms:modified xsi:type="dcterms:W3CDTF">2024-08-09T09:26:48Z</dcterms:modified>
</cp:coreProperties>
</file>