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dem27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'dem27'!$A$19:$G$148</definedName>
    <definedName name="_Regression_Int" localSheetId="0" hidden="1">1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egalcharged">'dem27'!$C$12:$F$12</definedName>
    <definedName name="legalvoted">'dem27'!$C$12:$F$12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'dem27'!#REF!</definedName>
    <definedName name="_xlnm.Print_Area" localSheetId="0">'dem27'!$A$1:$G$144</definedName>
    <definedName name="_xlnm.Print_Titles" localSheetId="0">'dem27'!$16:$19</definedName>
    <definedName name="revise" localSheetId="0">'dem27'!$D$163:$F$163</definedName>
    <definedName name="sgs" localSheetId="0">'dem27'!$D$71:$G$71</definedName>
    <definedName name="summary" localSheetId="0">'dem27'!$D$154:$F$154</definedName>
    <definedName name="Voted" localSheetId="0">'dem27'!$C$13:$F$13</definedName>
    <definedName name="Z_239EE218_578E_4317_BEED_14D5D7089E27_.wvu.PrintArea" localSheetId="0" hidden="1">'dem27'!$A$1:$G$141</definedName>
    <definedName name="Z_239EE218_578E_4317_BEED_14D5D7089E27_.wvu.PrintTitles" localSheetId="0" hidden="1">'dem27'!$16:$19</definedName>
    <definedName name="Z_302A3EA3_AE96_11D5_A646_0050BA3D7AFD_.wvu.PrintArea" localSheetId="0" hidden="1">'dem27'!$A$1:$G$141</definedName>
    <definedName name="Z_302A3EA3_AE96_11D5_A646_0050BA3D7AFD_.wvu.PrintTitles" localSheetId="0" hidden="1">'dem27'!$16:$19</definedName>
    <definedName name="Z_36DBA021_0ECB_11D4_8064_004005726899_.wvu.PrintArea" localSheetId="0" hidden="1">'dem27'!$A$1:$G$141</definedName>
    <definedName name="Z_36DBA021_0ECB_11D4_8064_004005726899_.wvu.PrintTitles" localSheetId="0" hidden="1">'dem27'!$16:$19</definedName>
    <definedName name="Z_93EBE921_AE91_11D5_8685_004005726899_.wvu.PrintArea" localSheetId="0" hidden="1">'dem27'!$A$1:$G$141</definedName>
    <definedName name="Z_93EBE921_AE91_11D5_8685_004005726899_.wvu.PrintTitles" localSheetId="0" hidden="1">'dem27'!$16:$19</definedName>
    <definedName name="Z_94DA79C1_0FDE_11D5_9579_000021DAEEA2_.wvu.PrintArea" localSheetId="0" hidden="1">'dem27'!$A$1:$G$141</definedName>
    <definedName name="Z_94DA79C1_0FDE_11D5_9579_000021DAEEA2_.wvu.PrintTitles" localSheetId="0" hidden="1">'dem27'!$16:$19</definedName>
    <definedName name="Z_C868F8C3_16D7_11D5_A68D_81D6213F5331_.wvu.PrintArea" localSheetId="0" hidden="1">'dem27'!$A$1:$G$141</definedName>
    <definedName name="Z_C868F8C3_16D7_11D5_A68D_81D6213F5331_.wvu.PrintTitles" localSheetId="0" hidden="1">'dem27'!$16:$19</definedName>
    <definedName name="Z_E5DF37BD_125C_11D5_8DC4_D0F5D88B3549_.wvu.PrintArea" localSheetId="0" hidden="1">'dem27'!$A$1:$G$141</definedName>
    <definedName name="Z_E5DF37BD_125C_11D5_8DC4_D0F5D88B3549_.wvu.PrintTitles" localSheetId="0" hidden="1">'dem27'!$16:$19</definedName>
    <definedName name="Z_F8ADACC1_164E_11D6_B603_000021DAEEA2_.wvu.PrintArea" localSheetId="0" hidden="1">'dem27'!$A$1:$G$141</definedName>
    <definedName name="Z_F8ADACC1_164E_11D6_B603_000021DAEEA2_.wvu.PrintTitles" localSheetId="0" hidden="1">'dem27'!$16:$19</definedName>
  </definedNames>
  <calcPr calcId="124519"/>
</workbook>
</file>

<file path=xl/calcChain.xml><?xml version="1.0" encoding="utf-8"?>
<calcChain xmlns="http://schemas.openxmlformats.org/spreadsheetml/2006/main">
  <c r="F100" i="4"/>
  <c r="F101" s="1"/>
  <c r="F102" s="1"/>
  <c r="F103" s="1"/>
  <c r="F104" s="1"/>
  <c r="F35"/>
  <c r="F37" s="1"/>
  <c r="F39" s="1"/>
  <c r="F40" s="1"/>
  <c r="F83"/>
  <c r="F90" s="1"/>
  <c r="F91" s="1"/>
  <c r="F92" s="1"/>
  <c r="E136"/>
  <c r="E140" s="1"/>
  <c r="F136"/>
  <c r="F140" s="1"/>
  <c r="D136"/>
  <c r="D140" s="1"/>
  <c r="F130"/>
  <c r="E130"/>
  <c r="D130"/>
  <c r="F124"/>
  <c r="E124"/>
  <c r="D124"/>
  <c r="F117"/>
  <c r="F118" s="1"/>
  <c r="E117"/>
  <c r="E118" s="1"/>
  <c r="D117"/>
  <c r="D118" s="1"/>
  <c r="E101"/>
  <c r="E102" s="1"/>
  <c r="E103" s="1"/>
  <c r="E104" s="1"/>
  <c r="D101"/>
  <c r="D102" s="1"/>
  <c r="D103" s="1"/>
  <c r="D104" s="1"/>
  <c r="E90"/>
  <c r="E91" s="1"/>
  <c r="E92" s="1"/>
  <c r="D90"/>
  <c r="D91" s="1"/>
  <c r="D92" s="1"/>
  <c r="D106" s="1"/>
  <c r="F68"/>
  <c r="F69" s="1"/>
  <c r="F70" s="1"/>
  <c r="F71" s="1"/>
  <c r="E68"/>
  <c r="E69" s="1"/>
  <c r="E70" s="1"/>
  <c r="E71" s="1"/>
  <c r="D68"/>
  <c r="D69" s="1"/>
  <c r="D70" s="1"/>
  <c r="D71" s="1"/>
  <c r="E37"/>
  <c r="E38" s="1"/>
  <c r="D37"/>
  <c r="D38" s="1"/>
  <c r="D143" l="1"/>
  <c r="D137"/>
  <c r="D138" s="1"/>
  <c r="D139" s="1"/>
  <c r="D141" s="1"/>
  <c r="E12"/>
  <c r="E137"/>
  <c r="E138" s="1"/>
  <c r="E139" s="1"/>
  <c r="E141" s="1"/>
  <c r="F137"/>
  <c r="F138" s="1"/>
  <c r="F139" s="1"/>
  <c r="F141" s="1"/>
  <c r="E93"/>
  <c r="E106"/>
  <c r="E143" s="1"/>
  <c r="D93"/>
  <c r="E39"/>
  <c r="E40" s="1"/>
  <c r="D39"/>
  <c r="D40" s="1"/>
  <c r="F106"/>
  <c r="F143" s="1"/>
  <c r="F93"/>
  <c r="F105" s="1"/>
  <c r="F38"/>
  <c r="D105" l="1"/>
  <c r="D107" s="1"/>
  <c r="D144" s="1"/>
  <c r="F142"/>
  <c r="E105"/>
  <c r="E142" s="1"/>
  <c r="F107"/>
  <c r="F144" s="1"/>
  <c r="D142" l="1"/>
  <c r="E107"/>
  <c r="E144" s="1"/>
  <c r="E13" l="1"/>
  <c r="D12" l="1"/>
  <c r="F12" l="1"/>
  <c r="D13" l="1"/>
  <c r="F13" s="1"/>
</calcChain>
</file>

<file path=xl/sharedStrings.xml><?xml version="1.0" encoding="utf-8"?>
<sst xmlns="http://schemas.openxmlformats.org/spreadsheetml/2006/main" count="242" uniqueCount="121">
  <si>
    <t>Secretariat - General Services</t>
  </si>
  <si>
    <t>Revenue</t>
  </si>
  <si>
    <t>Capital</t>
  </si>
  <si>
    <t>Voted</t>
  </si>
  <si>
    <t>Major /Sub-Major/Minor/Sub/Detailed Heads</t>
  </si>
  <si>
    <t>Total</t>
  </si>
  <si>
    <t>REVENUE SECTION</t>
  </si>
  <si>
    <t>M.H.</t>
  </si>
  <si>
    <t>Salaries</t>
  </si>
  <si>
    <t>Office Expenses</t>
  </si>
  <si>
    <t>Secretariat</t>
  </si>
  <si>
    <t>TOTAL</t>
  </si>
  <si>
    <t>II. Details of the estimates and the heads under which this grant will be accounted for:</t>
  </si>
  <si>
    <t>A - General Services (d) Administrative Services</t>
  </si>
  <si>
    <t>(In Thousands of Rupees)</t>
  </si>
  <si>
    <t>Administration of Justice</t>
  </si>
  <si>
    <t>Legal Advisers and Counsels</t>
  </si>
  <si>
    <t>Law Department</t>
  </si>
  <si>
    <t>Advocate General's Office</t>
  </si>
  <si>
    <t>24.60.01</t>
  </si>
  <si>
    <t>24.60.11</t>
  </si>
  <si>
    <t>24.60.13</t>
  </si>
  <si>
    <t>24.60.28</t>
  </si>
  <si>
    <t>Professional Services</t>
  </si>
  <si>
    <t>Law Commission</t>
  </si>
  <si>
    <t>Vigilance</t>
  </si>
  <si>
    <t>Sikkim Lokayukta (Charged)</t>
  </si>
  <si>
    <t>Head Office Establishment</t>
  </si>
  <si>
    <t>62.44.01</t>
  </si>
  <si>
    <t>62.44.11</t>
  </si>
  <si>
    <t>62.44.13</t>
  </si>
  <si>
    <t>Other Administrative Services</t>
  </si>
  <si>
    <t>Direction and Administration</t>
  </si>
  <si>
    <t>Sikkim State Human Right Commission</t>
  </si>
  <si>
    <t>Charged</t>
  </si>
  <si>
    <t>Legal, Legislative and Parliamentary Affairs Department</t>
  </si>
  <si>
    <t>24.60.02</t>
  </si>
  <si>
    <t>Wages</t>
  </si>
  <si>
    <t>62.44.02</t>
  </si>
  <si>
    <t>63.44.31</t>
  </si>
  <si>
    <t>Lokayukta/ Up-Lokayukta</t>
  </si>
  <si>
    <t>31.00.01</t>
  </si>
  <si>
    <t>31.00.02</t>
  </si>
  <si>
    <t>31.00.11</t>
  </si>
  <si>
    <t>31.00.13</t>
  </si>
  <si>
    <t>31.61.01</t>
  </si>
  <si>
    <t>31.61.02</t>
  </si>
  <si>
    <t>31.61.11</t>
  </si>
  <si>
    <t>31.61.13</t>
  </si>
  <si>
    <t xml:space="preserve"> PARLIAMENTARY  AFFAIRS</t>
  </si>
  <si>
    <t>DEMAND NO. 27</t>
  </si>
  <si>
    <t>Actuals</t>
  </si>
  <si>
    <t>Budget 
Estimate</t>
  </si>
  <si>
    <t>Revised 
Estimate</t>
  </si>
  <si>
    <t>2022-23</t>
  </si>
  <si>
    <t>2023-24</t>
  </si>
  <si>
    <t>Medical Treatment</t>
  </si>
  <si>
    <t>Allowances</t>
  </si>
  <si>
    <t>Leave Travel Concession</t>
  </si>
  <si>
    <t>Training Expenses</t>
  </si>
  <si>
    <t>Domestic Travel Expenses</t>
  </si>
  <si>
    <t>24.60.06</t>
  </si>
  <si>
    <t>24.60.07</t>
  </si>
  <si>
    <t>24.60.09</t>
  </si>
  <si>
    <t>31.00.06</t>
  </si>
  <si>
    <t>31.00.07</t>
  </si>
  <si>
    <t>Fuel and Lubricants</t>
  </si>
  <si>
    <t>24.60.24</t>
  </si>
  <si>
    <t>31.00.24</t>
  </si>
  <si>
    <t>31.61.06</t>
  </si>
  <si>
    <t>31.61.07</t>
  </si>
  <si>
    <t>31.61.08</t>
  </si>
  <si>
    <t>31.61.24</t>
  </si>
  <si>
    <t>62.44.06</t>
  </si>
  <si>
    <t>62.44.07</t>
  </si>
  <si>
    <t>62.44.08</t>
  </si>
  <si>
    <t>62.44.24</t>
  </si>
  <si>
    <t>63.44.36</t>
  </si>
  <si>
    <t>Grant in Aid Salaries</t>
  </si>
  <si>
    <t>Grant in Aid General</t>
  </si>
  <si>
    <t>62.44.29</t>
  </si>
  <si>
    <t>Repair and Maintenance</t>
  </si>
  <si>
    <t>31.61.29</t>
  </si>
  <si>
    <t>31.00.29</t>
  </si>
  <si>
    <t>24.60.29</t>
  </si>
  <si>
    <t>24.60.16</t>
  </si>
  <si>
    <t>Printing and Publications</t>
  </si>
  <si>
    <t>31.00.16</t>
  </si>
  <si>
    <t>31.61.16</t>
  </si>
  <si>
    <t>62.44.16</t>
  </si>
  <si>
    <t>62.44.19</t>
  </si>
  <si>
    <t>Digital Equipment</t>
  </si>
  <si>
    <t>62.44.26</t>
  </si>
  <si>
    <t>Advertising and Publicity</t>
  </si>
  <si>
    <t>24.60.19</t>
  </si>
  <si>
    <t>31.00.19</t>
  </si>
  <si>
    <t>31.61.19</t>
  </si>
  <si>
    <t>CAPITAL SECTION</t>
  </si>
  <si>
    <t>Capital Outlay on Other Administrative Services</t>
  </si>
  <si>
    <t>00.800</t>
  </si>
  <si>
    <t>Other Expenditure</t>
  </si>
  <si>
    <t>Motor Vehicles</t>
  </si>
  <si>
    <t>Information, Computer, Telecommunication (ICT) Equipments</t>
  </si>
  <si>
    <t>Furniture and Fixtures</t>
  </si>
  <si>
    <t>24.50.51</t>
  </si>
  <si>
    <t>24.50.71</t>
  </si>
  <si>
    <t>24.50.74</t>
  </si>
  <si>
    <t>31.00.51</t>
  </si>
  <si>
    <t>31.00.71</t>
  </si>
  <si>
    <t>31.00.74</t>
  </si>
  <si>
    <t>61.00.51</t>
  </si>
  <si>
    <t>61.00.71</t>
  </si>
  <si>
    <t>61.00.74</t>
  </si>
  <si>
    <t>62.44.49</t>
  </si>
  <si>
    <t>Other Revenue Expenditure</t>
  </si>
  <si>
    <t>A - Capital Account of General Services</t>
  </si>
  <si>
    <t>I. Estimate of the amount required in the year ending 31st March, 2025 to defray the charges in respect of Parliamentary Affairs</t>
  </si>
  <si>
    <t>2024-25</t>
  </si>
  <si>
    <t>62.00.51</t>
  </si>
  <si>
    <t>62.00.71</t>
  </si>
  <si>
    <t>62.00.74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</si>
</sst>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0000#"/>
    <numFmt numFmtId="165" formatCode="00.0#0"/>
    <numFmt numFmtId="166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6">
    <xf numFmtId="0" fontId="0" fillId="0" borderId="0" xfId="0"/>
    <xf numFmtId="0" fontId="3" fillId="0" borderId="0" xfId="2" applyFont="1" applyFill="1" applyAlignment="1">
      <alignment horizontal="right" vertical="top"/>
    </xf>
    <xf numFmtId="0" fontId="4" fillId="0" borderId="0" xfId="2" applyNumberFormat="1" applyFont="1" applyFill="1" applyAlignment="1">
      <alignment horizontal="center" vertical="top"/>
    </xf>
    <xf numFmtId="0" fontId="3" fillId="0" borderId="0" xfId="2" applyFont="1" applyFill="1"/>
    <xf numFmtId="0" fontId="5" fillId="0" borderId="0" xfId="2" applyFont="1" applyFill="1"/>
    <xf numFmtId="0" fontId="4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3" fillId="0" borderId="0" xfId="2" applyNumberFormat="1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Border="1"/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Font="1" applyFill="1" applyAlignment="1">
      <alignment vertical="top"/>
    </xf>
    <xf numFmtId="0" fontId="3" fillId="0" borderId="0" xfId="4" applyFont="1" applyFill="1" applyAlignment="1">
      <alignment vertical="top" wrapText="1"/>
    </xf>
    <xf numFmtId="0" fontId="4" fillId="0" borderId="0" xfId="3" applyFont="1" applyFill="1" applyBorder="1" applyAlignment="1" applyProtection="1">
      <alignment horizontal="center"/>
    </xf>
    <xf numFmtId="0" fontId="6" fillId="0" borderId="0" xfId="2" applyFont="1" applyFill="1" applyBorder="1" applyAlignment="1">
      <alignment horizontal="right"/>
    </xf>
    <xf numFmtId="0" fontId="6" fillId="0" borderId="0" xfId="2" applyFont="1" applyFill="1" applyAlignment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4" applyFont="1" applyFill="1" applyAlignment="1" applyProtection="1"/>
    <xf numFmtId="0" fontId="3" fillId="0" borderId="1" xfId="5" applyFont="1" applyFill="1" applyBorder="1"/>
    <xf numFmtId="0" fontId="3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right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 vertical="center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6" applyFont="1" applyFill="1" applyBorder="1" applyProtection="1"/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horizontal="right"/>
    </xf>
    <xf numFmtId="0" fontId="4" fillId="0" borderId="0" xfId="2" applyFont="1" applyFill="1"/>
    <xf numFmtId="164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1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Border="1" applyAlignment="1" applyProtection="1">
      <alignment horizontal="left" vertical="top"/>
    </xf>
    <xf numFmtId="1" fontId="3" fillId="0" borderId="0" xfId="2" applyNumberFormat="1" applyFont="1" applyFill="1"/>
    <xf numFmtId="165" fontId="4" fillId="0" borderId="0" xfId="2" applyNumberFormat="1" applyFont="1" applyFill="1" applyAlignment="1">
      <alignment vertical="top"/>
    </xf>
    <xf numFmtId="0" fontId="4" fillId="0" borderId="0" xfId="2" applyFont="1" applyFill="1" applyAlignment="1" applyProtection="1">
      <alignment horizontal="left" vertical="top"/>
    </xf>
    <xf numFmtId="0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/>
    <xf numFmtId="164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1" xfId="2" applyFont="1" applyFill="1" applyBorder="1"/>
    <xf numFmtId="43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0" xfId="2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/>
    </xf>
    <xf numFmtId="1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horizontal="right"/>
    </xf>
    <xf numFmtId="0" fontId="4" fillId="0" borderId="0" xfId="2" applyFont="1" applyFill="1" applyAlignment="1">
      <alignment vertical="top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3" xfId="2" applyNumberFormat="1" applyFont="1" applyFill="1" applyBorder="1" applyAlignment="1" applyProtection="1">
      <alignment wrapText="1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 applyProtection="1">
      <alignment horizontal="left" vertical="center"/>
    </xf>
    <xf numFmtId="43" fontId="5" fillId="0" borderId="0" xfId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" fontId="5" fillId="0" borderId="0" xfId="2" applyNumberFormat="1" applyFont="1" applyFill="1" applyAlignment="1" applyProtection="1">
      <alignment horizontal="right" wrapText="1"/>
    </xf>
    <xf numFmtId="0" fontId="5" fillId="0" borderId="0" xfId="2" applyFont="1" applyFill="1" applyAlignment="1">
      <alignment horizontal="left"/>
    </xf>
    <xf numFmtId="165" fontId="6" fillId="0" borderId="0" xfId="2" applyNumberFormat="1" applyFont="1" applyFill="1" applyAlignment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right" wrapText="1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6" applyNumberFormat="1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 wrapText="1"/>
    </xf>
    <xf numFmtId="164" fontId="5" fillId="0" borderId="0" xfId="2" applyNumberFormat="1" applyFont="1" applyFill="1" applyAlignment="1">
      <alignment horizontal="right"/>
    </xf>
    <xf numFmtId="0" fontId="5" fillId="0" borderId="2" xfId="1" applyNumberFormat="1" applyFont="1" applyFill="1" applyBorder="1" applyAlignment="1" applyProtection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1" fontId="3" fillId="0" borderId="0" xfId="2" applyNumberFormat="1" applyFont="1" applyFill="1" applyBorder="1" applyAlignment="1" applyProtection="1">
      <alignment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left" vertical="top" wrapText="1"/>
    </xf>
    <xf numFmtId="165" fontId="4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Alignment="1">
      <alignment horizontal="right"/>
    </xf>
    <xf numFmtId="0" fontId="3" fillId="0" borderId="2" xfId="2" applyFont="1" applyFill="1" applyBorder="1" applyAlignment="1">
      <alignment vertical="top"/>
    </xf>
    <xf numFmtId="0" fontId="4" fillId="0" borderId="2" xfId="2" applyFont="1" applyFill="1" applyBorder="1" applyAlignment="1" applyProtection="1">
      <alignment horizontal="left" vertical="top"/>
    </xf>
    <xf numFmtId="0" fontId="3" fillId="0" borderId="2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right" vertical="center"/>
    </xf>
    <xf numFmtId="0" fontId="6" fillId="0" borderId="2" xfId="2" applyFont="1" applyFill="1" applyBorder="1" applyAlignment="1" applyProtection="1">
      <alignment horizontal="left" vertical="center"/>
    </xf>
    <xf numFmtId="0" fontId="5" fillId="0" borderId="2" xfId="1" applyNumberFormat="1" applyFont="1" applyFill="1" applyBorder="1" applyAlignment="1" applyProtection="1">
      <alignment horizontal="right" vertical="center" wrapText="1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right" vertical="top"/>
    </xf>
    <xf numFmtId="0" fontId="4" fillId="0" borderId="0" xfId="2" applyFont="1" applyFill="1" applyBorder="1" applyAlignment="1" applyProtection="1">
      <alignment horizontal="left" wrapText="1"/>
    </xf>
    <xf numFmtId="0" fontId="4" fillId="0" borderId="0" xfId="2" applyFont="1" applyFill="1" applyBorder="1" applyAlignment="1">
      <alignment horizontal="left" vertical="top"/>
    </xf>
    <xf numFmtId="49" fontId="4" fillId="0" borderId="0" xfId="2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49" fontId="3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wrapText="1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right"/>
    </xf>
    <xf numFmtId="49" fontId="5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left" wrapText="1"/>
    </xf>
    <xf numFmtId="43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right" vertical="top"/>
    </xf>
    <xf numFmtId="0" fontId="4" fillId="0" borderId="2" xfId="2" applyFont="1" applyFill="1" applyBorder="1" applyAlignment="1" applyProtection="1">
      <alignment horizontal="left"/>
    </xf>
    <xf numFmtId="0" fontId="6" fillId="0" borderId="2" xfId="2" applyFont="1" applyFill="1" applyBorder="1" applyAlignment="1" applyProtection="1">
      <alignment horizontal="left"/>
    </xf>
    <xf numFmtId="43" fontId="3" fillId="0" borderId="0" xfId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2" applyNumberFormat="1" applyFont="1" applyFill="1"/>
    <xf numFmtId="1" fontId="4" fillId="0" borderId="0" xfId="6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/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right" vertical="top"/>
    </xf>
    <xf numFmtId="0" fontId="3" fillId="0" borderId="1" xfId="2" applyFont="1" applyFill="1" applyBorder="1" applyAlignment="1" applyProtection="1">
      <alignment horizontal="left" vertical="center" wrapText="1"/>
    </xf>
    <xf numFmtId="164" fontId="3" fillId="0" borderId="1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Alignment="1">
      <alignment horizontal="righ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left" vertical="top" wrapText="1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66"/>
      <color rgb="FFFFCCFF"/>
      <color rgb="FFFF99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15" transitionEvaluation="1" codeName="Sheet18">
    <tabColor rgb="FFC00000"/>
  </sheetPr>
  <dimension ref="A1:G163"/>
  <sheetViews>
    <sheetView tabSelected="1" view="pageBreakPreview" topLeftCell="A115" zoomScale="115" zoomScaleSheetLayoutView="115" workbookViewId="0">
      <selection activeCell="L95" sqref="L95"/>
    </sheetView>
  </sheetViews>
  <sheetFormatPr defaultColWidth="11" defaultRowHeight="12.75"/>
  <cols>
    <col min="1" max="1" width="5.7109375" style="3" customWidth="1"/>
    <col min="2" max="2" width="8.28515625" style="3" customWidth="1"/>
    <col min="3" max="3" width="40.7109375" style="3" customWidth="1"/>
    <col min="4" max="5" width="10.7109375" style="3" customWidth="1"/>
    <col min="6" max="6" width="10.7109375" style="11" customWidth="1"/>
    <col min="7" max="7" width="10.7109375" style="3" customWidth="1"/>
    <col min="8" max="16384" width="11" style="3"/>
  </cols>
  <sheetData>
    <row r="1" spans="1:7" ht="14.1" customHeight="1">
      <c r="A1" s="172" t="s">
        <v>50</v>
      </c>
      <c r="B1" s="172"/>
      <c r="C1" s="172"/>
      <c r="D1" s="172"/>
      <c r="E1" s="172"/>
      <c r="F1" s="172"/>
      <c r="G1" s="172"/>
    </row>
    <row r="2" spans="1:7" ht="14.1" customHeight="1">
      <c r="A2" s="173" t="s">
        <v>49</v>
      </c>
      <c r="B2" s="173"/>
      <c r="C2" s="173"/>
      <c r="D2" s="173"/>
      <c r="E2" s="173"/>
      <c r="F2" s="173"/>
      <c r="G2" s="173"/>
    </row>
    <row r="3" spans="1:7" ht="10.9" customHeight="1">
      <c r="C3" s="5"/>
      <c r="D3" s="5"/>
      <c r="F3" s="6"/>
      <c r="G3" s="5"/>
    </row>
    <row r="4" spans="1:7" ht="14.1" customHeight="1">
      <c r="C4" s="7" t="s">
        <v>13</v>
      </c>
      <c r="D4" s="8">
        <v>2014</v>
      </c>
      <c r="E4" s="9" t="s">
        <v>15</v>
      </c>
    </row>
    <row r="5" spans="1:7" ht="14.1" customHeight="1">
      <c r="C5" s="7"/>
      <c r="D5" s="12">
        <v>2052</v>
      </c>
      <c r="E5" s="13" t="s">
        <v>0</v>
      </c>
    </row>
    <row r="6" spans="1:7" ht="14.1" customHeight="1">
      <c r="C6" s="7"/>
      <c r="D6" s="12">
        <v>2062</v>
      </c>
      <c r="E6" s="9" t="s">
        <v>25</v>
      </c>
      <c r="F6" s="14"/>
    </row>
    <row r="7" spans="1:7" ht="14.1" customHeight="1">
      <c r="C7" s="7"/>
      <c r="D7" s="15">
        <v>2070</v>
      </c>
      <c r="E7" s="16" t="s">
        <v>31</v>
      </c>
      <c r="F7" s="14"/>
    </row>
    <row r="8" spans="1:7" ht="25.9" customHeight="1">
      <c r="C8" s="1" t="s">
        <v>115</v>
      </c>
      <c r="D8" s="2">
        <v>4070</v>
      </c>
      <c r="E8" s="174" t="s">
        <v>98</v>
      </c>
      <c r="F8" s="174"/>
      <c r="G8" s="174"/>
    </row>
    <row r="9" spans="1:7" ht="10.9" customHeight="1">
      <c r="C9" s="15"/>
      <c r="E9" s="16"/>
      <c r="F9" s="14"/>
    </row>
    <row r="10" spans="1:7" s="17" customFormat="1" ht="15" customHeight="1">
      <c r="A10" s="175" t="s">
        <v>116</v>
      </c>
      <c r="B10" s="175"/>
      <c r="C10" s="175"/>
      <c r="D10" s="175"/>
      <c r="E10" s="175"/>
      <c r="F10" s="175"/>
      <c r="G10" s="175"/>
    </row>
    <row r="11" spans="1:7" ht="14.1" customHeight="1">
      <c r="A11" s="18"/>
      <c r="D11" s="19" t="s">
        <v>1</v>
      </c>
      <c r="E11" s="19" t="s">
        <v>2</v>
      </c>
      <c r="F11" s="19" t="s">
        <v>5</v>
      </c>
    </row>
    <row r="12" spans="1:7" ht="14.1" customHeight="1">
      <c r="A12" s="18"/>
      <c r="C12" s="20" t="s">
        <v>34</v>
      </c>
      <c r="D12" s="21">
        <f>G106</f>
        <v>50772</v>
      </c>
      <c r="E12" s="159">
        <f>G140</f>
        <v>900</v>
      </c>
      <c r="F12" s="21">
        <f>SUM(D12:E12)</f>
        <v>51672</v>
      </c>
    </row>
    <row r="13" spans="1:7" ht="14.1" customHeight="1">
      <c r="A13" s="18"/>
      <c r="C13" s="22" t="s">
        <v>3</v>
      </c>
      <c r="D13" s="12">
        <f>G107</f>
        <v>118436</v>
      </c>
      <c r="E13" s="23">
        <f>G141</f>
        <v>4220</v>
      </c>
      <c r="F13" s="12">
        <f>SUM(D13:E13)</f>
        <v>122656</v>
      </c>
      <c r="G13" s="11"/>
    </row>
    <row r="14" spans="1:7">
      <c r="A14" s="18"/>
      <c r="D14" s="22"/>
      <c r="E14" s="24"/>
      <c r="G14" s="11"/>
    </row>
    <row r="15" spans="1:7" ht="14.1" customHeight="1">
      <c r="A15" s="25" t="s">
        <v>12</v>
      </c>
      <c r="C15" s="13"/>
      <c r="D15" s="11"/>
      <c r="E15" s="11"/>
      <c r="G15" s="11"/>
    </row>
    <row r="16" spans="1:7" ht="14.1" customHeight="1">
      <c r="C16" s="26"/>
      <c r="D16" s="27"/>
      <c r="E16" s="27"/>
      <c r="F16" s="27"/>
      <c r="G16" s="28" t="s">
        <v>14</v>
      </c>
    </row>
    <row r="17" spans="1:7" s="33" customFormat="1" ht="26.45" customHeight="1">
      <c r="A17" s="29"/>
      <c r="B17" s="30"/>
      <c r="C17" s="31"/>
      <c r="D17" s="32" t="s">
        <v>51</v>
      </c>
      <c r="E17" s="164" t="s">
        <v>52</v>
      </c>
      <c r="F17" s="164" t="s">
        <v>53</v>
      </c>
      <c r="G17" s="171" t="s">
        <v>52</v>
      </c>
    </row>
    <row r="18" spans="1:7" s="38" customFormat="1">
      <c r="A18" s="34"/>
      <c r="B18" s="35" t="s">
        <v>4</v>
      </c>
      <c r="C18" s="36"/>
      <c r="D18" s="37" t="s">
        <v>54</v>
      </c>
      <c r="E18" s="37" t="s">
        <v>55</v>
      </c>
      <c r="F18" s="37" t="s">
        <v>55</v>
      </c>
      <c r="G18" s="37" t="s">
        <v>117</v>
      </c>
    </row>
    <row r="19" spans="1:7" s="33" customFormat="1">
      <c r="A19" s="39"/>
      <c r="B19" s="40"/>
      <c r="C19" s="41"/>
      <c r="D19" s="42"/>
      <c r="E19" s="42"/>
      <c r="F19" s="42"/>
      <c r="G19" s="43"/>
    </row>
    <row r="20" spans="1:7" ht="14.45" customHeight="1">
      <c r="C20" s="44" t="s">
        <v>6</v>
      </c>
      <c r="D20" s="45"/>
      <c r="E20" s="45"/>
      <c r="F20" s="45"/>
      <c r="G20" s="45"/>
    </row>
    <row r="21" spans="1:7" ht="14.45" customHeight="1">
      <c r="A21" s="46" t="s">
        <v>7</v>
      </c>
      <c r="B21" s="47">
        <v>2014</v>
      </c>
      <c r="C21" s="44" t="s">
        <v>15</v>
      </c>
      <c r="D21" s="48"/>
      <c r="E21" s="48"/>
      <c r="F21" s="48"/>
      <c r="G21" s="11"/>
    </row>
    <row r="22" spans="1:7" ht="14.45" customHeight="1">
      <c r="A22" s="46"/>
      <c r="B22" s="49">
        <v>0.114</v>
      </c>
      <c r="C22" s="50" t="s">
        <v>16</v>
      </c>
      <c r="D22" s="48"/>
      <c r="E22" s="48"/>
      <c r="F22" s="48"/>
      <c r="G22" s="11"/>
    </row>
    <row r="23" spans="1:7" ht="14.45" customHeight="1">
      <c r="A23" s="46"/>
      <c r="B23" s="7">
        <v>24</v>
      </c>
      <c r="C23" s="13" t="s">
        <v>17</v>
      </c>
      <c r="D23" s="48"/>
      <c r="E23" s="48"/>
      <c r="F23" s="48"/>
      <c r="G23" s="11"/>
    </row>
    <row r="24" spans="1:7" ht="14.45" customHeight="1">
      <c r="A24" s="46"/>
      <c r="B24" s="7">
        <v>60</v>
      </c>
      <c r="C24" s="10" t="s">
        <v>18</v>
      </c>
      <c r="D24" s="48"/>
      <c r="E24" s="48"/>
      <c r="F24" s="48"/>
      <c r="G24" s="11"/>
    </row>
    <row r="25" spans="1:7" ht="14.45" customHeight="1">
      <c r="A25" s="46"/>
      <c r="B25" s="51" t="s">
        <v>19</v>
      </c>
      <c r="C25" s="3" t="s">
        <v>8</v>
      </c>
      <c r="D25" s="52">
        <v>10502</v>
      </c>
      <c r="E25" s="52">
        <v>8962</v>
      </c>
      <c r="F25" s="52">
        <v>8962</v>
      </c>
      <c r="G25" s="53">
        <v>4708</v>
      </c>
    </row>
    <row r="26" spans="1:7" ht="14.45" customHeight="1">
      <c r="A26" s="46"/>
      <c r="B26" s="51" t="s">
        <v>36</v>
      </c>
      <c r="C26" s="3" t="s">
        <v>37</v>
      </c>
      <c r="D26" s="52">
        <v>25620</v>
      </c>
      <c r="E26" s="52">
        <v>25620</v>
      </c>
      <c r="F26" s="52">
        <v>25620</v>
      </c>
      <c r="G26" s="53">
        <v>23285</v>
      </c>
    </row>
    <row r="27" spans="1:7" s="33" customFormat="1" ht="14.45" customHeight="1">
      <c r="A27" s="54"/>
      <c r="B27" s="55" t="s">
        <v>61</v>
      </c>
      <c r="C27" s="54" t="s">
        <v>56</v>
      </c>
      <c r="D27" s="56">
        <v>0</v>
      </c>
      <c r="E27" s="57">
        <v>1</v>
      </c>
      <c r="F27" s="57">
        <v>1</v>
      </c>
      <c r="G27" s="57">
        <v>235</v>
      </c>
    </row>
    <row r="28" spans="1:7" s="33" customFormat="1" ht="14.45" customHeight="1">
      <c r="A28" s="54"/>
      <c r="B28" s="55" t="s">
        <v>62</v>
      </c>
      <c r="C28" s="54" t="s">
        <v>57</v>
      </c>
      <c r="D28" s="56">
        <v>0</v>
      </c>
      <c r="E28" s="57">
        <v>1</v>
      </c>
      <c r="F28" s="57">
        <v>1</v>
      </c>
      <c r="G28" s="57">
        <v>3846</v>
      </c>
    </row>
    <row r="29" spans="1:7" s="33" customFormat="1" ht="14.45" customHeight="1">
      <c r="A29" s="54"/>
      <c r="B29" s="55" t="s">
        <v>63</v>
      </c>
      <c r="C29" s="54" t="s">
        <v>59</v>
      </c>
      <c r="D29" s="56">
        <v>0</v>
      </c>
      <c r="E29" s="57">
        <v>1</v>
      </c>
      <c r="F29" s="57">
        <v>1</v>
      </c>
      <c r="G29" s="57">
        <v>200</v>
      </c>
    </row>
    <row r="30" spans="1:7" ht="14.45" customHeight="1">
      <c r="A30" s="46"/>
      <c r="B30" s="51" t="s">
        <v>20</v>
      </c>
      <c r="C30" s="3" t="s">
        <v>60</v>
      </c>
      <c r="D30" s="52">
        <v>399</v>
      </c>
      <c r="E30" s="52">
        <v>413</v>
      </c>
      <c r="F30" s="52">
        <v>413</v>
      </c>
      <c r="G30" s="53">
        <v>413</v>
      </c>
    </row>
    <row r="31" spans="1:7" ht="14.45" customHeight="1">
      <c r="A31" s="46"/>
      <c r="B31" s="51" t="s">
        <v>21</v>
      </c>
      <c r="C31" s="3" t="s">
        <v>9</v>
      </c>
      <c r="D31" s="57">
        <v>3200</v>
      </c>
      <c r="E31" s="57">
        <v>2393</v>
      </c>
      <c r="F31" s="57">
        <v>2393</v>
      </c>
      <c r="G31" s="58">
        <v>1197</v>
      </c>
    </row>
    <row r="32" spans="1:7" ht="14.45" customHeight="1">
      <c r="A32" s="46"/>
      <c r="B32" s="51" t="s">
        <v>85</v>
      </c>
      <c r="C32" s="3" t="s">
        <v>86</v>
      </c>
      <c r="D32" s="56">
        <v>0</v>
      </c>
      <c r="E32" s="57">
        <v>1</v>
      </c>
      <c r="F32" s="57">
        <v>1</v>
      </c>
      <c r="G32" s="57">
        <v>1</v>
      </c>
    </row>
    <row r="33" spans="1:7" ht="14.45" customHeight="1">
      <c r="A33" s="46"/>
      <c r="B33" s="51" t="s">
        <v>94</v>
      </c>
      <c r="C33" s="3" t="s">
        <v>91</v>
      </c>
      <c r="D33" s="56">
        <v>0</v>
      </c>
      <c r="E33" s="57">
        <v>1</v>
      </c>
      <c r="F33" s="57">
        <v>1</v>
      </c>
      <c r="G33" s="57">
        <v>200</v>
      </c>
    </row>
    <row r="34" spans="1:7" s="33" customFormat="1" ht="14.45" customHeight="1">
      <c r="A34" s="54"/>
      <c r="B34" s="55" t="s">
        <v>67</v>
      </c>
      <c r="C34" s="54" t="s">
        <v>66</v>
      </c>
      <c r="D34" s="56">
        <v>0</v>
      </c>
      <c r="E34" s="57">
        <v>1</v>
      </c>
      <c r="F34" s="57">
        <v>1</v>
      </c>
      <c r="G34" s="57">
        <v>500</v>
      </c>
    </row>
    <row r="35" spans="1:7" ht="14.45" customHeight="1">
      <c r="A35" s="46"/>
      <c r="B35" s="51" t="s">
        <v>22</v>
      </c>
      <c r="C35" s="3" t="s">
        <v>23</v>
      </c>
      <c r="D35" s="57">
        <v>13554</v>
      </c>
      <c r="E35" s="57">
        <v>30000</v>
      </c>
      <c r="F35" s="57">
        <f>30000-17616</f>
        <v>12384</v>
      </c>
      <c r="G35" s="58">
        <v>30000</v>
      </c>
    </row>
    <row r="36" spans="1:7" s="33" customFormat="1" ht="14.45" customHeight="1">
      <c r="A36" s="54"/>
      <c r="B36" s="55" t="s">
        <v>84</v>
      </c>
      <c r="C36" s="54" t="s">
        <v>81</v>
      </c>
      <c r="D36" s="56">
        <v>0</v>
      </c>
      <c r="E36" s="57">
        <v>1</v>
      </c>
      <c r="F36" s="57">
        <v>1</v>
      </c>
      <c r="G36" s="57">
        <v>300</v>
      </c>
    </row>
    <row r="37" spans="1:7" ht="14.45" customHeight="1">
      <c r="A37" s="46" t="s">
        <v>5</v>
      </c>
      <c r="B37" s="7">
        <v>60</v>
      </c>
      <c r="C37" s="3" t="s">
        <v>18</v>
      </c>
      <c r="D37" s="59">
        <f t="shared" ref="D37:F37" si="0">SUM(D25:D36)</f>
        <v>53275</v>
      </c>
      <c r="E37" s="59">
        <f t="shared" si="0"/>
        <v>67395</v>
      </c>
      <c r="F37" s="59">
        <f t="shared" si="0"/>
        <v>49779</v>
      </c>
      <c r="G37" s="59">
        <v>64885</v>
      </c>
    </row>
    <row r="38" spans="1:7" ht="14.45" customHeight="1">
      <c r="A38" s="46" t="s">
        <v>5</v>
      </c>
      <c r="B38" s="7">
        <v>24</v>
      </c>
      <c r="C38" s="13" t="s">
        <v>17</v>
      </c>
      <c r="D38" s="59">
        <f t="shared" ref="D38:F38" si="1">D37</f>
        <v>53275</v>
      </c>
      <c r="E38" s="59">
        <f t="shared" si="1"/>
        <v>67395</v>
      </c>
      <c r="F38" s="59">
        <f t="shared" si="1"/>
        <v>49779</v>
      </c>
      <c r="G38" s="59">
        <v>64885</v>
      </c>
    </row>
    <row r="39" spans="1:7" ht="14.45" customHeight="1">
      <c r="A39" s="61" t="s">
        <v>5</v>
      </c>
      <c r="B39" s="62">
        <v>0.114</v>
      </c>
      <c r="C39" s="63" t="s">
        <v>16</v>
      </c>
      <c r="D39" s="59">
        <f t="shared" ref="D39:F39" si="2">D37</f>
        <v>53275</v>
      </c>
      <c r="E39" s="59">
        <f t="shared" si="2"/>
        <v>67395</v>
      </c>
      <c r="F39" s="59">
        <f t="shared" si="2"/>
        <v>49779</v>
      </c>
      <c r="G39" s="59">
        <v>64885</v>
      </c>
    </row>
    <row r="40" spans="1:7" ht="14.45" customHeight="1">
      <c r="A40" s="61" t="s">
        <v>5</v>
      </c>
      <c r="B40" s="64">
        <v>2014</v>
      </c>
      <c r="C40" s="65" t="s">
        <v>15</v>
      </c>
      <c r="D40" s="59">
        <f t="shared" ref="D40:F40" si="3">D39</f>
        <v>53275</v>
      </c>
      <c r="E40" s="59">
        <f t="shared" si="3"/>
        <v>67395</v>
      </c>
      <c r="F40" s="59">
        <f t="shared" si="3"/>
        <v>49779</v>
      </c>
      <c r="G40" s="59">
        <v>64885</v>
      </c>
    </row>
    <row r="41" spans="1:7" ht="12" customHeight="1">
      <c r="A41" s="10"/>
      <c r="B41" s="10"/>
      <c r="C41" s="65"/>
      <c r="D41" s="45"/>
      <c r="E41" s="45"/>
      <c r="F41" s="45"/>
      <c r="G41" s="66"/>
    </row>
    <row r="42" spans="1:7" ht="14.45" customHeight="1">
      <c r="A42" s="67" t="s">
        <v>7</v>
      </c>
      <c r="B42" s="68">
        <v>2052</v>
      </c>
      <c r="C42" s="69" t="s">
        <v>0</v>
      </c>
      <c r="D42" s="48"/>
      <c r="E42" s="48"/>
      <c r="F42" s="48"/>
      <c r="G42" s="70"/>
    </row>
    <row r="43" spans="1:7" ht="14.45" customHeight="1">
      <c r="A43" s="17"/>
      <c r="B43" s="71">
        <v>0.09</v>
      </c>
      <c r="C43" s="72" t="s">
        <v>10</v>
      </c>
      <c r="D43" s="48"/>
      <c r="E43" s="48"/>
      <c r="F43" s="48"/>
      <c r="G43" s="70"/>
    </row>
    <row r="44" spans="1:7" ht="14.45" customHeight="1">
      <c r="A44" s="17"/>
      <c r="B44" s="17">
        <v>31</v>
      </c>
      <c r="C44" s="163" t="s">
        <v>35</v>
      </c>
      <c r="D44" s="73"/>
      <c r="E44" s="73"/>
      <c r="F44" s="73"/>
      <c r="G44" s="74"/>
    </row>
    <row r="45" spans="1:7" ht="14.45" customHeight="1">
      <c r="A45" s="17"/>
      <c r="B45" s="75" t="s">
        <v>41</v>
      </c>
      <c r="C45" s="76" t="s">
        <v>8</v>
      </c>
      <c r="D45" s="52">
        <v>16624</v>
      </c>
      <c r="E45" s="52">
        <v>14693</v>
      </c>
      <c r="F45" s="52">
        <v>14693</v>
      </c>
      <c r="G45" s="53">
        <v>7954</v>
      </c>
    </row>
    <row r="46" spans="1:7" ht="14.45" customHeight="1">
      <c r="A46" s="17"/>
      <c r="B46" s="75" t="s">
        <v>42</v>
      </c>
      <c r="C46" s="76" t="s">
        <v>37</v>
      </c>
      <c r="D46" s="52">
        <v>4529</v>
      </c>
      <c r="E46" s="52">
        <v>5183</v>
      </c>
      <c r="F46" s="52">
        <v>5183</v>
      </c>
      <c r="G46" s="53">
        <v>5967</v>
      </c>
    </row>
    <row r="47" spans="1:7" s="33" customFormat="1" ht="14.45" customHeight="1">
      <c r="A47" s="54"/>
      <c r="B47" s="55" t="s">
        <v>64</v>
      </c>
      <c r="C47" s="54" t="s">
        <v>56</v>
      </c>
      <c r="D47" s="56">
        <v>0</v>
      </c>
      <c r="E47" s="57">
        <v>1</v>
      </c>
      <c r="F47" s="57">
        <v>1</v>
      </c>
      <c r="G47" s="57">
        <v>398</v>
      </c>
    </row>
    <row r="48" spans="1:7" s="33" customFormat="1" ht="14.45" customHeight="1">
      <c r="A48" s="54"/>
      <c r="B48" s="55" t="s">
        <v>65</v>
      </c>
      <c r="C48" s="54" t="s">
        <v>57</v>
      </c>
      <c r="D48" s="56">
        <v>0</v>
      </c>
      <c r="E48" s="57">
        <v>1</v>
      </c>
      <c r="F48" s="57">
        <v>1</v>
      </c>
      <c r="G48" s="57">
        <v>6375</v>
      </c>
    </row>
    <row r="49" spans="1:7" ht="14.45" customHeight="1">
      <c r="A49" s="17"/>
      <c r="B49" s="75" t="s">
        <v>43</v>
      </c>
      <c r="C49" s="76" t="s">
        <v>60</v>
      </c>
      <c r="D49" s="52">
        <v>412</v>
      </c>
      <c r="E49" s="52">
        <v>413</v>
      </c>
      <c r="F49" s="52">
        <v>413</v>
      </c>
      <c r="G49" s="53">
        <v>413</v>
      </c>
    </row>
    <row r="50" spans="1:7" s="10" customFormat="1" ht="14.45" customHeight="1">
      <c r="A50" s="67"/>
      <c r="B50" s="77" t="s">
        <v>44</v>
      </c>
      <c r="C50" s="78" t="s">
        <v>9</v>
      </c>
      <c r="D50" s="57">
        <v>3500</v>
      </c>
      <c r="E50" s="57">
        <v>2896</v>
      </c>
      <c r="F50" s="57">
        <v>2896</v>
      </c>
      <c r="G50" s="58">
        <v>1699</v>
      </c>
    </row>
    <row r="51" spans="1:7" s="10" customFormat="1" ht="14.45" customHeight="1">
      <c r="A51" s="165"/>
      <c r="B51" s="168" t="s">
        <v>87</v>
      </c>
      <c r="C51" s="79" t="s">
        <v>86</v>
      </c>
      <c r="D51" s="80">
        <v>0</v>
      </c>
      <c r="E51" s="81">
        <v>1</v>
      </c>
      <c r="F51" s="81">
        <v>1</v>
      </c>
      <c r="G51" s="81">
        <v>1</v>
      </c>
    </row>
    <row r="52" spans="1:7" s="10" customFormat="1" ht="14.1" customHeight="1">
      <c r="A52" s="61"/>
      <c r="B52" s="82" t="s">
        <v>95</v>
      </c>
      <c r="C52" s="10" t="s">
        <v>91</v>
      </c>
      <c r="D52" s="56">
        <v>0</v>
      </c>
      <c r="E52" s="57">
        <v>1</v>
      </c>
      <c r="F52" s="57">
        <v>1</v>
      </c>
      <c r="G52" s="57">
        <v>200</v>
      </c>
    </row>
    <row r="53" spans="1:7" s="33" customFormat="1" ht="14.1" customHeight="1">
      <c r="A53" s="54"/>
      <c r="B53" s="55" t="s">
        <v>68</v>
      </c>
      <c r="C53" s="54" t="s">
        <v>66</v>
      </c>
      <c r="D53" s="56">
        <v>0</v>
      </c>
      <c r="E53" s="57">
        <v>1</v>
      </c>
      <c r="F53" s="57">
        <v>1</v>
      </c>
      <c r="G53" s="57">
        <v>600</v>
      </c>
    </row>
    <row r="54" spans="1:7" s="33" customFormat="1" ht="14.1" customHeight="1">
      <c r="A54" s="54"/>
      <c r="B54" s="55" t="s">
        <v>83</v>
      </c>
      <c r="C54" s="54" t="s">
        <v>81</v>
      </c>
      <c r="D54" s="56">
        <v>0</v>
      </c>
      <c r="E54" s="57">
        <v>1</v>
      </c>
      <c r="F54" s="57">
        <v>1</v>
      </c>
      <c r="G54" s="57">
        <v>400</v>
      </c>
    </row>
    <row r="55" spans="1:7" ht="14.1" customHeight="1">
      <c r="A55" s="17"/>
      <c r="B55" s="17"/>
      <c r="C55" s="163"/>
      <c r="D55" s="56"/>
      <c r="E55" s="57"/>
      <c r="F55" s="57"/>
      <c r="G55" s="83"/>
    </row>
    <row r="56" spans="1:7" ht="14.1" customHeight="1">
      <c r="A56" s="46"/>
      <c r="B56" s="7">
        <v>61</v>
      </c>
      <c r="C56" s="13" t="s">
        <v>24</v>
      </c>
      <c r="D56" s="48"/>
      <c r="E56" s="48"/>
      <c r="F56" s="48"/>
      <c r="G56" s="85"/>
    </row>
    <row r="57" spans="1:7" ht="14.1" customHeight="1">
      <c r="A57" s="46"/>
      <c r="B57" s="51" t="s">
        <v>45</v>
      </c>
      <c r="C57" s="13" t="s">
        <v>8</v>
      </c>
      <c r="D57" s="52">
        <v>1581</v>
      </c>
      <c r="E57" s="52">
        <v>1676</v>
      </c>
      <c r="F57" s="52">
        <v>1676</v>
      </c>
      <c r="G57" s="53">
        <v>945</v>
      </c>
    </row>
    <row r="58" spans="1:7" ht="14.1" customHeight="1">
      <c r="A58" s="46"/>
      <c r="B58" s="51" t="s">
        <v>46</v>
      </c>
      <c r="C58" s="13" t="s">
        <v>37</v>
      </c>
      <c r="D58" s="52">
        <v>500</v>
      </c>
      <c r="E58" s="52">
        <v>504</v>
      </c>
      <c r="F58" s="52">
        <v>504</v>
      </c>
      <c r="G58" s="53">
        <v>505</v>
      </c>
    </row>
    <row r="59" spans="1:7" s="33" customFormat="1" ht="14.1" customHeight="1">
      <c r="A59" s="54"/>
      <c r="B59" s="55" t="s">
        <v>69</v>
      </c>
      <c r="C59" s="54" t="s">
        <v>56</v>
      </c>
      <c r="D59" s="56">
        <v>0</v>
      </c>
      <c r="E59" s="57">
        <v>1</v>
      </c>
      <c r="F59" s="57">
        <v>1</v>
      </c>
      <c r="G59" s="57">
        <v>47</v>
      </c>
    </row>
    <row r="60" spans="1:7" s="33" customFormat="1" ht="14.1" customHeight="1">
      <c r="A60" s="54"/>
      <c r="B60" s="55" t="s">
        <v>70</v>
      </c>
      <c r="C60" s="54" t="s">
        <v>57</v>
      </c>
      <c r="D60" s="56">
        <v>0</v>
      </c>
      <c r="E60" s="57">
        <v>1</v>
      </c>
      <c r="F60" s="57">
        <v>1</v>
      </c>
      <c r="G60" s="57">
        <v>825</v>
      </c>
    </row>
    <row r="61" spans="1:7" s="33" customFormat="1" ht="14.1" customHeight="1">
      <c r="A61" s="54"/>
      <c r="B61" s="55" t="s">
        <v>71</v>
      </c>
      <c r="C61" s="54" t="s">
        <v>58</v>
      </c>
      <c r="D61" s="56">
        <v>0</v>
      </c>
      <c r="E61" s="57">
        <v>1</v>
      </c>
      <c r="F61" s="57">
        <v>1</v>
      </c>
      <c r="G61" s="57">
        <v>1</v>
      </c>
    </row>
    <row r="62" spans="1:7" ht="14.1" customHeight="1">
      <c r="A62" s="46"/>
      <c r="B62" s="51" t="s">
        <v>47</v>
      </c>
      <c r="C62" s="13" t="s">
        <v>60</v>
      </c>
      <c r="D62" s="52">
        <v>246</v>
      </c>
      <c r="E62" s="52">
        <v>247</v>
      </c>
      <c r="F62" s="52">
        <v>247</v>
      </c>
      <c r="G62" s="53">
        <v>247</v>
      </c>
    </row>
    <row r="63" spans="1:7" ht="14.1" customHeight="1">
      <c r="A63" s="46"/>
      <c r="B63" s="51" t="s">
        <v>48</v>
      </c>
      <c r="C63" s="13" t="s">
        <v>9</v>
      </c>
      <c r="D63" s="52">
        <v>2900</v>
      </c>
      <c r="E63" s="52">
        <v>2896</v>
      </c>
      <c r="F63" s="52">
        <v>2896</v>
      </c>
      <c r="G63" s="53">
        <v>2499</v>
      </c>
    </row>
    <row r="64" spans="1:7" ht="14.1" customHeight="1">
      <c r="A64" s="46"/>
      <c r="B64" s="51" t="s">
        <v>88</v>
      </c>
      <c r="C64" s="3" t="s">
        <v>86</v>
      </c>
      <c r="D64" s="56">
        <v>0</v>
      </c>
      <c r="E64" s="57">
        <v>1</v>
      </c>
      <c r="F64" s="57">
        <v>1</v>
      </c>
      <c r="G64" s="57">
        <v>1</v>
      </c>
    </row>
    <row r="65" spans="1:7" ht="14.1" customHeight="1">
      <c r="A65" s="46"/>
      <c r="B65" s="51" t="s">
        <v>96</v>
      </c>
      <c r="C65" s="3" t="s">
        <v>91</v>
      </c>
      <c r="D65" s="56">
        <v>0</v>
      </c>
      <c r="E65" s="57">
        <v>1</v>
      </c>
      <c r="F65" s="57">
        <v>1</v>
      </c>
      <c r="G65" s="57">
        <v>200</v>
      </c>
    </row>
    <row r="66" spans="1:7" s="33" customFormat="1" ht="14.1" customHeight="1">
      <c r="A66" s="54"/>
      <c r="B66" s="55" t="s">
        <v>72</v>
      </c>
      <c r="C66" s="54" t="s">
        <v>66</v>
      </c>
      <c r="D66" s="56">
        <v>0</v>
      </c>
      <c r="E66" s="57">
        <v>1</v>
      </c>
      <c r="F66" s="57">
        <v>1</v>
      </c>
      <c r="G66" s="57">
        <v>100</v>
      </c>
    </row>
    <row r="67" spans="1:7" s="33" customFormat="1" ht="14.1" customHeight="1">
      <c r="A67" s="54"/>
      <c r="B67" s="55" t="s">
        <v>82</v>
      </c>
      <c r="C67" s="54" t="s">
        <v>81</v>
      </c>
      <c r="D67" s="56">
        <v>0</v>
      </c>
      <c r="E67" s="57">
        <v>1</v>
      </c>
      <c r="F67" s="57">
        <v>1</v>
      </c>
      <c r="G67" s="57">
        <v>100</v>
      </c>
    </row>
    <row r="68" spans="1:7" ht="14.1" customHeight="1">
      <c r="A68" s="61" t="s">
        <v>5</v>
      </c>
      <c r="B68" s="86">
        <v>61</v>
      </c>
      <c r="C68" s="9" t="s">
        <v>24</v>
      </c>
      <c r="D68" s="59">
        <f t="shared" ref="D68:F68" si="4">SUM(D57:D67)</f>
        <v>5227</v>
      </c>
      <c r="E68" s="59">
        <f t="shared" si="4"/>
        <v>5330</v>
      </c>
      <c r="F68" s="59">
        <f t="shared" si="4"/>
        <v>5330</v>
      </c>
      <c r="G68" s="59">
        <v>5470</v>
      </c>
    </row>
    <row r="69" spans="1:7" ht="14.1" customHeight="1">
      <c r="A69" s="17" t="s">
        <v>5</v>
      </c>
      <c r="B69" s="17">
        <v>31</v>
      </c>
      <c r="C69" s="163" t="s">
        <v>35</v>
      </c>
      <c r="D69" s="59">
        <f t="shared" ref="D69:F69" si="5">SUM(D45:D54)+D68</f>
        <v>30292</v>
      </c>
      <c r="E69" s="59">
        <f t="shared" si="5"/>
        <v>28521</v>
      </c>
      <c r="F69" s="59">
        <f t="shared" si="5"/>
        <v>28521</v>
      </c>
      <c r="G69" s="59">
        <v>29477</v>
      </c>
    </row>
    <row r="70" spans="1:7" ht="14.1" customHeight="1">
      <c r="A70" s="17" t="s">
        <v>5</v>
      </c>
      <c r="B70" s="71">
        <v>0.09</v>
      </c>
      <c r="C70" s="72" t="s">
        <v>10</v>
      </c>
      <c r="D70" s="59">
        <f t="shared" ref="D70:F71" si="6">D69</f>
        <v>30292</v>
      </c>
      <c r="E70" s="59">
        <f t="shared" si="6"/>
        <v>28521</v>
      </c>
      <c r="F70" s="59">
        <f t="shared" si="6"/>
        <v>28521</v>
      </c>
      <c r="G70" s="59">
        <v>29477</v>
      </c>
    </row>
    <row r="71" spans="1:7" ht="14.1" customHeight="1">
      <c r="A71" s="67" t="s">
        <v>5</v>
      </c>
      <c r="B71" s="68">
        <v>2052</v>
      </c>
      <c r="C71" s="69" t="s">
        <v>0</v>
      </c>
      <c r="D71" s="59">
        <f t="shared" si="6"/>
        <v>30292</v>
      </c>
      <c r="E71" s="59">
        <f t="shared" si="6"/>
        <v>28521</v>
      </c>
      <c r="F71" s="59">
        <f t="shared" si="6"/>
        <v>28521</v>
      </c>
      <c r="G71" s="59">
        <v>29477</v>
      </c>
    </row>
    <row r="72" spans="1:7" ht="14.1" customHeight="1">
      <c r="A72" s="17"/>
      <c r="B72" s="87"/>
      <c r="C72" s="72"/>
      <c r="D72" s="88"/>
      <c r="E72" s="89"/>
      <c r="F72" s="89"/>
      <c r="G72" s="90"/>
    </row>
    <row r="73" spans="1:7" ht="14.1" customHeight="1">
      <c r="A73" s="46" t="s">
        <v>7</v>
      </c>
      <c r="B73" s="91">
        <v>2062</v>
      </c>
      <c r="C73" s="92" t="s">
        <v>25</v>
      </c>
      <c r="D73" s="93"/>
      <c r="E73" s="95"/>
      <c r="F73" s="95"/>
      <c r="G73" s="96"/>
    </row>
    <row r="74" spans="1:7" ht="14.1" customHeight="1">
      <c r="A74" s="97"/>
      <c r="B74" s="98">
        <v>0.10299999999999999</v>
      </c>
      <c r="C74" s="99" t="s">
        <v>40</v>
      </c>
      <c r="D74" s="93"/>
      <c r="E74" s="95"/>
      <c r="F74" s="95"/>
      <c r="G74" s="96"/>
    </row>
    <row r="75" spans="1:7" ht="14.1" customHeight="1">
      <c r="A75" s="97"/>
      <c r="B75" s="100">
        <v>62</v>
      </c>
      <c r="C75" s="101" t="s">
        <v>26</v>
      </c>
      <c r="D75" s="93"/>
      <c r="E75" s="95"/>
      <c r="F75" s="95"/>
      <c r="G75" s="96"/>
    </row>
    <row r="76" spans="1:7" ht="14.1" customHeight="1">
      <c r="A76" s="97"/>
      <c r="B76" s="102">
        <v>44</v>
      </c>
      <c r="C76" s="103" t="s">
        <v>27</v>
      </c>
      <c r="D76" s="93"/>
      <c r="E76" s="95"/>
      <c r="F76" s="95"/>
      <c r="G76" s="96"/>
    </row>
    <row r="77" spans="1:7" ht="14.1" customHeight="1">
      <c r="A77" s="97"/>
      <c r="B77" s="100" t="s">
        <v>28</v>
      </c>
      <c r="C77" s="104" t="s">
        <v>8</v>
      </c>
      <c r="D77" s="105">
        <v>34697</v>
      </c>
      <c r="E77" s="105">
        <v>36633</v>
      </c>
      <c r="F77" s="105">
        <v>36633</v>
      </c>
      <c r="G77" s="95">
        <v>20833</v>
      </c>
    </row>
    <row r="78" spans="1:7" ht="14.1" customHeight="1">
      <c r="A78" s="97"/>
      <c r="B78" s="100" t="s">
        <v>38</v>
      </c>
      <c r="C78" s="104" t="s">
        <v>37</v>
      </c>
      <c r="D78" s="105">
        <v>3649</v>
      </c>
      <c r="E78" s="105">
        <v>3918</v>
      </c>
      <c r="F78" s="105">
        <v>3918</v>
      </c>
      <c r="G78" s="95">
        <v>3315</v>
      </c>
    </row>
    <row r="79" spans="1:7" s="33" customFormat="1" ht="14.1" customHeight="1">
      <c r="A79" s="107"/>
      <c r="B79" s="108" t="s">
        <v>73</v>
      </c>
      <c r="C79" s="107" t="s">
        <v>56</v>
      </c>
      <c r="D79" s="106">
        <v>0</v>
      </c>
      <c r="E79" s="105">
        <v>1</v>
      </c>
      <c r="F79" s="105">
        <v>1</v>
      </c>
      <c r="G79" s="105">
        <v>942</v>
      </c>
    </row>
    <row r="80" spans="1:7" s="33" customFormat="1" ht="14.1" customHeight="1">
      <c r="A80" s="107"/>
      <c r="B80" s="108" t="s">
        <v>74</v>
      </c>
      <c r="C80" s="107" t="s">
        <v>57</v>
      </c>
      <c r="D80" s="106">
        <v>0</v>
      </c>
      <c r="E80" s="105">
        <v>1</v>
      </c>
      <c r="F80" s="105">
        <v>1</v>
      </c>
      <c r="G80" s="105">
        <v>19925</v>
      </c>
    </row>
    <row r="81" spans="1:7" s="33" customFormat="1" ht="14.1" customHeight="1">
      <c r="A81" s="107"/>
      <c r="B81" s="108" t="s">
        <v>75</v>
      </c>
      <c r="C81" s="107" t="s">
        <v>58</v>
      </c>
      <c r="D81" s="106">
        <v>0</v>
      </c>
      <c r="E81" s="105">
        <v>1</v>
      </c>
      <c r="F81" s="105">
        <v>1</v>
      </c>
      <c r="G81" s="105">
        <v>1</v>
      </c>
    </row>
    <row r="82" spans="1:7" s="4" customFormat="1" ht="14.1" customHeight="1">
      <c r="A82" s="97"/>
      <c r="B82" s="100" t="s">
        <v>29</v>
      </c>
      <c r="C82" s="104" t="s">
        <v>60</v>
      </c>
      <c r="D82" s="105">
        <v>729</v>
      </c>
      <c r="E82" s="105">
        <v>1650</v>
      </c>
      <c r="F82" s="105">
        <v>1650</v>
      </c>
      <c r="G82" s="94">
        <v>1000</v>
      </c>
    </row>
    <row r="83" spans="1:7" ht="14.1" customHeight="1">
      <c r="A83" s="97"/>
      <c r="B83" s="100" t="s">
        <v>30</v>
      </c>
      <c r="C83" s="104" t="s">
        <v>9</v>
      </c>
      <c r="D83" s="105">
        <v>5560</v>
      </c>
      <c r="E83" s="105">
        <v>6195</v>
      </c>
      <c r="F83" s="105">
        <f>6195-900</f>
        <v>5295</v>
      </c>
      <c r="G83" s="109">
        <v>2100</v>
      </c>
    </row>
    <row r="84" spans="1:7" s="4" customFormat="1" ht="14.1" customHeight="1">
      <c r="A84" s="97"/>
      <c r="B84" s="110" t="s">
        <v>89</v>
      </c>
      <c r="C84" s="4" t="s">
        <v>86</v>
      </c>
      <c r="D84" s="106">
        <v>0</v>
      </c>
      <c r="E84" s="105">
        <v>1</v>
      </c>
      <c r="F84" s="105">
        <v>1</v>
      </c>
      <c r="G84" s="105">
        <v>301</v>
      </c>
    </row>
    <row r="85" spans="1:7" s="4" customFormat="1" ht="14.1" customHeight="1">
      <c r="A85" s="97"/>
      <c r="B85" s="110" t="s">
        <v>90</v>
      </c>
      <c r="C85" s="4" t="s">
        <v>91</v>
      </c>
      <c r="D85" s="106">
        <v>0</v>
      </c>
      <c r="E85" s="105">
        <v>1</v>
      </c>
      <c r="F85" s="105">
        <v>1</v>
      </c>
      <c r="G85" s="105">
        <v>601</v>
      </c>
    </row>
    <row r="86" spans="1:7" s="33" customFormat="1" ht="14.1" customHeight="1">
      <c r="A86" s="107"/>
      <c r="B86" s="108" t="s">
        <v>76</v>
      </c>
      <c r="C86" s="107" t="s">
        <v>66</v>
      </c>
      <c r="D86" s="106">
        <v>0</v>
      </c>
      <c r="E86" s="105">
        <v>1</v>
      </c>
      <c r="F86" s="105">
        <v>1</v>
      </c>
      <c r="G86" s="105">
        <v>1001</v>
      </c>
    </row>
    <row r="87" spans="1:7" s="33" customFormat="1" ht="14.1" customHeight="1">
      <c r="A87" s="107"/>
      <c r="B87" s="108" t="s">
        <v>92</v>
      </c>
      <c r="C87" s="107" t="s">
        <v>93</v>
      </c>
      <c r="D87" s="106">
        <v>0</v>
      </c>
      <c r="E87" s="105">
        <v>1</v>
      </c>
      <c r="F87" s="105">
        <v>1</v>
      </c>
      <c r="G87" s="105">
        <v>101</v>
      </c>
    </row>
    <row r="88" spans="1:7" s="33" customFormat="1" ht="14.1" customHeight="1">
      <c r="A88" s="107"/>
      <c r="B88" s="108" t="s">
        <v>80</v>
      </c>
      <c r="C88" s="107" t="s">
        <v>81</v>
      </c>
      <c r="D88" s="106">
        <v>0</v>
      </c>
      <c r="E88" s="105">
        <v>1</v>
      </c>
      <c r="F88" s="105">
        <v>1</v>
      </c>
      <c r="G88" s="105">
        <v>651</v>
      </c>
    </row>
    <row r="89" spans="1:7" s="33" customFormat="1" ht="14.1" customHeight="1">
      <c r="A89" s="107"/>
      <c r="B89" s="108" t="s">
        <v>113</v>
      </c>
      <c r="C89" s="107" t="s">
        <v>114</v>
      </c>
      <c r="D89" s="106">
        <v>0</v>
      </c>
      <c r="E89" s="105">
        <v>1</v>
      </c>
      <c r="F89" s="105">
        <v>1</v>
      </c>
      <c r="G89" s="105">
        <v>1</v>
      </c>
    </row>
    <row r="90" spans="1:7" ht="14.1" customHeight="1">
      <c r="A90" s="97" t="s">
        <v>5</v>
      </c>
      <c r="B90" s="102">
        <v>44</v>
      </c>
      <c r="C90" s="103" t="s">
        <v>27</v>
      </c>
      <c r="D90" s="111">
        <f t="shared" ref="D90:F90" si="7">SUM(D77:D89)</f>
        <v>44635</v>
      </c>
      <c r="E90" s="111">
        <f t="shared" si="7"/>
        <v>48405</v>
      </c>
      <c r="F90" s="111">
        <f t="shared" si="7"/>
        <v>47505</v>
      </c>
      <c r="G90" s="111">
        <v>50772</v>
      </c>
    </row>
    <row r="91" spans="1:7" ht="14.1" customHeight="1">
      <c r="A91" s="113" t="s">
        <v>5</v>
      </c>
      <c r="B91" s="102">
        <v>62</v>
      </c>
      <c r="C91" s="114" t="s">
        <v>26</v>
      </c>
      <c r="D91" s="111">
        <f t="shared" ref="D91:F92" si="8">D90</f>
        <v>44635</v>
      </c>
      <c r="E91" s="111">
        <f t="shared" si="8"/>
        <v>48405</v>
      </c>
      <c r="F91" s="111">
        <f t="shared" si="8"/>
        <v>47505</v>
      </c>
      <c r="G91" s="111">
        <v>50772</v>
      </c>
    </row>
    <row r="92" spans="1:7" ht="14.1" customHeight="1">
      <c r="A92" s="113" t="s">
        <v>5</v>
      </c>
      <c r="B92" s="115">
        <v>0.10299999999999999</v>
      </c>
      <c r="C92" s="99" t="s">
        <v>40</v>
      </c>
      <c r="D92" s="111">
        <f t="shared" si="8"/>
        <v>44635</v>
      </c>
      <c r="E92" s="111">
        <f t="shared" si="8"/>
        <v>48405</v>
      </c>
      <c r="F92" s="111">
        <f t="shared" si="8"/>
        <v>47505</v>
      </c>
      <c r="G92" s="111">
        <v>50772</v>
      </c>
    </row>
    <row r="93" spans="1:7" s="10" customFormat="1" ht="14.1" customHeight="1">
      <c r="A93" s="61" t="s">
        <v>5</v>
      </c>
      <c r="B93" s="116">
        <v>2062</v>
      </c>
      <c r="C93" s="92" t="s">
        <v>25</v>
      </c>
      <c r="D93" s="59">
        <f t="shared" ref="D93:F93" si="9">D92</f>
        <v>44635</v>
      </c>
      <c r="E93" s="59">
        <f t="shared" si="9"/>
        <v>48405</v>
      </c>
      <c r="F93" s="59">
        <f t="shared" si="9"/>
        <v>47505</v>
      </c>
      <c r="G93" s="59">
        <v>50772</v>
      </c>
    </row>
    <row r="94" spans="1:7" s="10" customFormat="1" ht="9.6" customHeight="1">
      <c r="A94" s="67"/>
      <c r="B94" s="68"/>
      <c r="C94" s="69"/>
      <c r="D94" s="57"/>
      <c r="E94" s="57"/>
      <c r="F94" s="57"/>
      <c r="G94" s="117"/>
    </row>
    <row r="95" spans="1:7" s="10" customFormat="1" ht="14.45" customHeight="1">
      <c r="A95" s="61" t="s">
        <v>7</v>
      </c>
      <c r="B95" s="118">
        <v>2070</v>
      </c>
      <c r="C95" s="119" t="s">
        <v>31</v>
      </c>
      <c r="D95" s="95"/>
      <c r="E95" s="95"/>
      <c r="F95" s="95"/>
      <c r="G95" s="96"/>
    </row>
    <row r="96" spans="1:7" s="10" customFormat="1" ht="14.45" customHeight="1">
      <c r="A96" s="61"/>
      <c r="B96" s="120">
        <v>1E-3</v>
      </c>
      <c r="C96" s="119" t="s">
        <v>32</v>
      </c>
      <c r="D96" s="95"/>
      <c r="E96" s="95"/>
      <c r="F96" s="95"/>
      <c r="G96" s="96"/>
    </row>
    <row r="97" spans="1:7" s="10" customFormat="1" ht="14.45" customHeight="1">
      <c r="A97" s="46"/>
      <c r="B97" s="7">
        <v>63</v>
      </c>
      <c r="C97" s="3" t="s">
        <v>33</v>
      </c>
      <c r="D97" s="95"/>
      <c r="E97" s="95"/>
      <c r="F97" s="95"/>
      <c r="G97" s="96"/>
    </row>
    <row r="98" spans="1:7" s="10" customFormat="1" ht="14.45" customHeight="1">
      <c r="A98" s="61"/>
      <c r="B98" s="86">
        <v>44</v>
      </c>
      <c r="C98" s="9" t="s">
        <v>27</v>
      </c>
      <c r="D98" s="105"/>
      <c r="E98" s="105"/>
      <c r="F98" s="105"/>
      <c r="G98" s="121"/>
    </row>
    <row r="99" spans="1:7" s="10" customFormat="1">
      <c r="A99" s="165"/>
      <c r="B99" s="166" t="s">
        <v>39</v>
      </c>
      <c r="C99" s="167" t="s">
        <v>79</v>
      </c>
      <c r="D99" s="81">
        <v>21089</v>
      </c>
      <c r="E99" s="81">
        <v>3700</v>
      </c>
      <c r="F99" s="81">
        <v>3700</v>
      </c>
      <c r="G99" s="81">
        <v>3841</v>
      </c>
    </row>
    <row r="100" spans="1:7" s="10" customFormat="1">
      <c r="A100" s="61"/>
      <c r="B100" s="122" t="s">
        <v>77</v>
      </c>
      <c r="C100" s="123" t="s">
        <v>78</v>
      </c>
      <c r="D100" s="80">
        <v>0</v>
      </c>
      <c r="E100" s="81">
        <v>19612</v>
      </c>
      <c r="F100" s="81">
        <f>19612-8017</f>
        <v>11595</v>
      </c>
      <c r="G100" s="124">
        <v>20233</v>
      </c>
    </row>
    <row r="101" spans="1:7" s="10" customFormat="1" ht="14.45" customHeight="1">
      <c r="A101" s="61" t="s">
        <v>5</v>
      </c>
      <c r="B101" s="86">
        <v>44</v>
      </c>
      <c r="C101" s="9" t="s">
        <v>27</v>
      </c>
      <c r="D101" s="81">
        <f t="shared" ref="D101:F101" si="10">SUM(D99:D100)</f>
        <v>21089</v>
      </c>
      <c r="E101" s="81">
        <f t="shared" si="10"/>
        <v>23312</v>
      </c>
      <c r="F101" s="81">
        <f t="shared" si="10"/>
        <v>15295</v>
      </c>
      <c r="G101" s="81">
        <v>24074</v>
      </c>
    </row>
    <row r="102" spans="1:7" ht="14.45" customHeight="1">
      <c r="A102" s="61" t="s">
        <v>5</v>
      </c>
      <c r="B102" s="86">
        <v>63</v>
      </c>
      <c r="C102" s="10" t="s">
        <v>33</v>
      </c>
      <c r="D102" s="81">
        <f t="shared" ref="D102:F103" si="11">D101</f>
        <v>21089</v>
      </c>
      <c r="E102" s="81">
        <f t="shared" si="11"/>
        <v>23312</v>
      </c>
      <c r="F102" s="81">
        <f t="shared" si="11"/>
        <v>15295</v>
      </c>
      <c r="G102" s="81">
        <v>24074</v>
      </c>
    </row>
    <row r="103" spans="1:7" ht="14.45" customHeight="1">
      <c r="A103" s="46" t="s">
        <v>5</v>
      </c>
      <c r="B103" s="125">
        <v>1E-3</v>
      </c>
      <c r="C103" s="119" t="s">
        <v>32</v>
      </c>
      <c r="D103" s="59">
        <f t="shared" si="11"/>
        <v>21089</v>
      </c>
      <c r="E103" s="59">
        <f t="shared" si="11"/>
        <v>23312</v>
      </c>
      <c r="F103" s="59">
        <f t="shared" si="11"/>
        <v>15295</v>
      </c>
      <c r="G103" s="59">
        <v>24074</v>
      </c>
    </row>
    <row r="104" spans="1:7" ht="14.45" customHeight="1">
      <c r="A104" s="46" t="s">
        <v>5</v>
      </c>
      <c r="B104" s="118">
        <v>2070</v>
      </c>
      <c r="C104" s="119" t="s">
        <v>31</v>
      </c>
      <c r="D104" s="52">
        <f t="shared" ref="D104:F104" si="12">D103</f>
        <v>21089</v>
      </c>
      <c r="E104" s="52">
        <f t="shared" si="12"/>
        <v>23312</v>
      </c>
      <c r="F104" s="52">
        <f t="shared" si="12"/>
        <v>15295</v>
      </c>
      <c r="G104" s="52">
        <v>24074</v>
      </c>
    </row>
    <row r="105" spans="1:7" ht="14.45" customHeight="1">
      <c r="A105" s="126" t="s">
        <v>5</v>
      </c>
      <c r="B105" s="126"/>
      <c r="C105" s="127" t="s">
        <v>6</v>
      </c>
      <c r="D105" s="59">
        <f>D104+D93+D71+D40</f>
        <v>149291</v>
      </c>
      <c r="E105" s="59">
        <f t="shared" ref="E105:F105" si="13">E104+E93+E71+E40</f>
        <v>167633</v>
      </c>
      <c r="F105" s="59">
        <f t="shared" si="13"/>
        <v>141100</v>
      </c>
      <c r="G105" s="59">
        <v>169208</v>
      </c>
    </row>
    <row r="106" spans="1:7" s="132" customFormat="1" ht="14.45" customHeight="1">
      <c r="A106" s="128" t="s">
        <v>5</v>
      </c>
      <c r="B106" s="129"/>
      <c r="C106" s="130" t="s">
        <v>34</v>
      </c>
      <c r="D106" s="131">
        <f>D92</f>
        <v>44635</v>
      </c>
      <c r="E106" s="131">
        <f t="shared" ref="E106:F106" si="14">E92</f>
        <v>48405</v>
      </c>
      <c r="F106" s="131">
        <f t="shared" si="14"/>
        <v>47505</v>
      </c>
      <c r="G106" s="131">
        <v>50772</v>
      </c>
    </row>
    <row r="107" spans="1:7" ht="14.45" customHeight="1">
      <c r="A107" s="126" t="s">
        <v>5</v>
      </c>
      <c r="B107" s="126"/>
      <c r="C107" s="127" t="s">
        <v>3</v>
      </c>
      <c r="D107" s="59">
        <f>D105-D106</f>
        <v>104656</v>
      </c>
      <c r="E107" s="59">
        <f t="shared" ref="E107:F107" si="15">E105-E106</f>
        <v>119228</v>
      </c>
      <c r="F107" s="59">
        <f t="shared" si="15"/>
        <v>93595</v>
      </c>
      <c r="G107" s="59">
        <v>118436</v>
      </c>
    </row>
    <row r="108" spans="1:7" ht="5.45" customHeight="1">
      <c r="A108" s="67"/>
      <c r="B108" s="67"/>
      <c r="C108" s="69"/>
      <c r="D108" s="57"/>
      <c r="E108" s="57"/>
      <c r="F108" s="57"/>
      <c r="G108" s="57"/>
    </row>
    <row r="109" spans="1:7" s="10" customFormat="1" ht="14.1" customHeight="1">
      <c r="A109" s="133"/>
      <c r="B109" s="122"/>
      <c r="C109" s="65" t="s">
        <v>97</v>
      </c>
      <c r="D109" s="57"/>
      <c r="E109" s="57"/>
      <c r="F109" s="57"/>
      <c r="G109" s="57"/>
    </row>
    <row r="110" spans="1:7" s="67" customFormat="1" ht="14.1" customHeight="1">
      <c r="A110" s="133" t="s">
        <v>7</v>
      </c>
      <c r="B110" s="134">
        <v>4070</v>
      </c>
      <c r="C110" s="161" t="s">
        <v>98</v>
      </c>
      <c r="D110" s="162"/>
      <c r="E110" s="162"/>
      <c r="F110" s="162"/>
      <c r="G110" s="162"/>
    </row>
    <row r="111" spans="1:7" s="63" customFormat="1" ht="14.1" customHeight="1">
      <c r="A111" s="136"/>
      <c r="B111" s="137" t="s">
        <v>99</v>
      </c>
      <c r="C111" s="65" t="s">
        <v>100</v>
      </c>
      <c r="D111" s="138"/>
      <c r="E111" s="138"/>
      <c r="F111" s="138"/>
      <c r="G111" s="138"/>
    </row>
    <row r="112" spans="1:7" s="63" customFormat="1" ht="14.1" customHeight="1">
      <c r="A112" s="136"/>
      <c r="B112" s="139">
        <v>24</v>
      </c>
      <c r="C112" s="140" t="s">
        <v>17</v>
      </c>
      <c r="D112" s="138"/>
      <c r="E112" s="138"/>
      <c r="F112" s="138"/>
      <c r="G112" s="138"/>
    </row>
    <row r="113" spans="1:7" s="63" customFormat="1" ht="14.1" customHeight="1">
      <c r="A113" s="136"/>
      <c r="B113" s="7">
        <v>50</v>
      </c>
      <c r="C113" s="10" t="s">
        <v>18</v>
      </c>
      <c r="D113" s="138"/>
      <c r="E113" s="138"/>
      <c r="F113" s="138"/>
      <c r="G113" s="138"/>
    </row>
    <row r="114" spans="1:7" s="10" customFormat="1" ht="14.1" customHeight="1">
      <c r="A114" s="133"/>
      <c r="B114" s="141" t="s">
        <v>104</v>
      </c>
      <c r="C114" s="9" t="s">
        <v>101</v>
      </c>
      <c r="D114" s="56">
        <v>0</v>
      </c>
      <c r="E114" s="57">
        <v>1</v>
      </c>
      <c r="F114" s="57">
        <v>1</v>
      </c>
      <c r="G114" s="56">
        <v>0</v>
      </c>
    </row>
    <row r="115" spans="1:7" s="10" customFormat="1" ht="14.1" customHeight="1">
      <c r="A115" s="133"/>
      <c r="B115" s="122" t="s">
        <v>105</v>
      </c>
      <c r="C115" s="142" t="s">
        <v>102</v>
      </c>
      <c r="D115" s="56">
        <v>0</v>
      </c>
      <c r="E115" s="57">
        <v>599</v>
      </c>
      <c r="F115" s="57">
        <v>599</v>
      </c>
      <c r="G115" s="57">
        <v>599</v>
      </c>
    </row>
    <row r="116" spans="1:7" s="10" customFormat="1" ht="14.1" customHeight="1">
      <c r="A116" s="133"/>
      <c r="B116" s="122" t="s">
        <v>106</v>
      </c>
      <c r="C116" s="9" t="s">
        <v>103</v>
      </c>
      <c r="D116" s="56">
        <v>0</v>
      </c>
      <c r="E116" s="57">
        <v>1</v>
      </c>
      <c r="F116" s="57">
        <v>1</v>
      </c>
      <c r="G116" s="57">
        <v>1</v>
      </c>
    </row>
    <row r="117" spans="1:7" s="10" customFormat="1" ht="14.1" customHeight="1">
      <c r="A117" s="133" t="s">
        <v>5</v>
      </c>
      <c r="B117" s="7">
        <v>50</v>
      </c>
      <c r="C117" s="10" t="s">
        <v>18</v>
      </c>
      <c r="D117" s="88">
        <f t="shared" ref="D117:F117" si="16">SUM(D114:D116)</f>
        <v>0</v>
      </c>
      <c r="E117" s="89">
        <f t="shared" si="16"/>
        <v>601</v>
      </c>
      <c r="F117" s="89">
        <f t="shared" si="16"/>
        <v>601</v>
      </c>
      <c r="G117" s="89">
        <v>600</v>
      </c>
    </row>
    <row r="118" spans="1:7" s="10" customFormat="1" ht="14.1" customHeight="1">
      <c r="A118" s="133" t="s">
        <v>5</v>
      </c>
      <c r="B118" s="139">
        <v>24</v>
      </c>
      <c r="C118" s="140" t="s">
        <v>17</v>
      </c>
      <c r="D118" s="60">
        <f t="shared" ref="D118:F138" si="17">D117</f>
        <v>0</v>
      </c>
      <c r="E118" s="59">
        <f t="shared" si="17"/>
        <v>601</v>
      </c>
      <c r="F118" s="59">
        <f t="shared" si="17"/>
        <v>601</v>
      </c>
      <c r="G118" s="59">
        <v>600</v>
      </c>
    </row>
    <row r="119" spans="1:7" s="10" customFormat="1" ht="14.1" customHeight="1">
      <c r="A119" s="133"/>
      <c r="B119" s="139"/>
      <c r="C119" s="140"/>
      <c r="D119" s="89"/>
      <c r="E119" s="89"/>
      <c r="F119" s="89"/>
      <c r="G119" s="89"/>
    </row>
    <row r="120" spans="1:7" s="10" customFormat="1" ht="14.1" customHeight="1">
      <c r="A120" s="133"/>
      <c r="B120" s="17">
        <v>31</v>
      </c>
      <c r="C120" s="163" t="s">
        <v>35</v>
      </c>
      <c r="D120" s="57"/>
      <c r="E120" s="57"/>
      <c r="F120" s="57"/>
      <c r="G120" s="57"/>
    </row>
    <row r="121" spans="1:7" s="10" customFormat="1" ht="14.1" customHeight="1">
      <c r="A121" s="133"/>
      <c r="B121" s="141" t="s">
        <v>107</v>
      </c>
      <c r="C121" s="9" t="s">
        <v>101</v>
      </c>
      <c r="D121" s="56">
        <v>0</v>
      </c>
      <c r="E121" s="57">
        <v>1</v>
      </c>
      <c r="F121" s="57">
        <v>1</v>
      </c>
      <c r="G121" s="57">
        <v>1814</v>
      </c>
    </row>
    <row r="122" spans="1:7" s="10" customFormat="1" ht="14.1" customHeight="1">
      <c r="A122" s="133"/>
      <c r="B122" s="122" t="s">
        <v>108</v>
      </c>
      <c r="C122" s="142" t="s">
        <v>102</v>
      </c>
      <c r="D122" s="56">
        <v>0</v>
      </c>
      <c r="E122" s="57">
        <v>599</v>
      </c>
      <c r="F122" s="57">
        <v>599</v>
      </c>
      <c r="G122" s="57">
        <v>799</v>
      </c>
    </row>
    <row r="123" spans="1:7" s="10" customFormat="1" ht="14.1" customHeight="1">
      <c r="A123" s="133"/>
      <c r="B123" s="122" t="s">
        <v>109</v>
      </c>
      <c r="C123" s="9" t="s">
        <v>103</v>
      </c>
      <c r="D123" s="56">
        <v>0</v>
      </c>
      <c r="E123" s="57">
        <v>1</v>
      </c>
      <c r="F123" s="57">
        <v>1</v>
      </c>
      <c r="G123" s="57">
        <v>201</v>
      </c>
    </row>
    <row r="124" spans="1:7" s="10" customFormat="1" ht="14.1" customHeight="1">
      <c r="A124" s="133" t="s">
        <v>5</v>
      </c>
      <c r="B124" s="17">
        <v>31</v>
      </c>
      <c r="C124" s="163" t="s">
        <v>35</v>
      </c>
      <c r="D124" s="60">
        <f t="shared" ref="D124:F124" si="18">SUM(D121:D123)</f>
        <v>0</v>
      </c>
      <c r="E124" s="59">
        <f t="shared" si="18"/>
        <v>601</v>
      </c>
      <c r="F124" s="59">
        <f t="shared" si="18"/>
        <v>601</v>
      </c>
      <c r="G124" s="59">
        <v>2814</v>
      </c>
    </row>
    <row r="125" spans="1:7" s="10" customFormat="1" ht="14.1" customHeight="1">
      <c r="A125" s="133"/>
      <c r="B125" s="17"/>
      <c r="C125" s="163"/>
      <c r="D125" s="57"/>
      <c r="E125" s="57"/>
      <c r="F125" s="57"/>
      <c r="G125" s="57"/>
    </row>
    <row r="126" spans="1:7" s="10" customFormat="1" ht="14.1" customHeight="1">
      <c r="A126" s="133"/>
      <c r="B126" s="7">
        <v>61</v>
      </c>
      <c r="C126" s="13" t="s">
        <v>24</v>
      </c>
      <c r="D126" s="57"/>
      <c r="E126" s="57"/>
      <c r="F126" s="57"/>
      <c r="G126" s="57"/>
    </row>
    <row r="127" spans="1:7" s="10" customFormat="1" ht="14.1" customHeight="1">
      <c r="A127" s="133"/>
      <c r="B127" s="141" t="s">
        <v>110</v>
      </c>
      <c r="C127" s="9" t="s">
        <v>101</v>
      </c>
      <c r="D127" s="56">
        <v>0</v>
      </c>
      <c r="E127" s="57">
        <v>1</v>
      </c>
      <c r="F127" s="57">
        <v>1</v>
      </c>
      <c r="G127" s="57">
        <v>1</v>
      </c>
    </row>
    <row r="128" spans="1:7" s="10" customFormat="1" ht="14.1" customHeight="1">
      <c r="A128" s="133"/>
      <c r="B128" s="122" t="s">
        <v>111</v>
      </c>
      <c r="C128" s="142" t="s">
        <v>102</v>
      </c>
      <c r="D128" s="56">
        <v>0</v>
      </c>
      <c r="E128" s="57">
        <v>699</v>
      </c>
      <c r="F128" s="57">
        <v>699</v>
      </c>
      <c r="G128" s="57">
        <v>804</v>
      </c>
    </row>
    <row r="129" spans="1:7" s="10" customFormat="1" ht="14.1" customHeight="1">
      <c r="A129" s="133"/>
      <c r="B129" s="122" t="s">
        <v>112</v>
      </c>
      <c r="C129" s="9" t="s">
        <v>103</v>
      </c>
      <c r="D129" s="56">
        <v>0</v>
      </c>
      <c r="E129" s="57">
        <v>1</v>
      </c>
      <c r="F129" s="57">
        <v>1</v>
      </c>
      <c r="G129" s="57">
        <v>1</v>
      </c>
    </row>
    <row r="130" spans="1:7" s="10" customFormat="1" ht="14.1" customHeight="1">
      <c r="A130" s="133" t="s">
        <v>5</v>
      </c>
      <c r="B130" s="7">
        <v>61</v>
      </c>
      <c r="C130" s="13" t="s">
        <v>24</v>
      </c>
      <c r="D130" s="60">
        <f t="shared" ref="D130:F130" si="19">SUM(D127:D129)</f>
        <v>0</v>
      </c>
      <c r="E130" s="59">
        <f t="shared" si="19"/>
        <v>701</v>
      </c>
      <c r="F130" s="59">
        <f t="shared" si="19"/>
        <v>701</v>
      </c>
      <c r="G130" s="59">
        <v>806</v>
      </c>
    </row>
    <row r="131" spans="1:7" s="10" customFormat="1" ht="14.1" customHeight="1">
      <c r="A131" s="133"/>
      <c r="B131" s="7"/>
      <c r="C131" s="13"/>
      <c r="D131" s="88"/>
      <c r="E131" s="88"/>
      <c r="F131" s="88"/>
      <c r="G131" s="89"/>
    </row>
    <row r="132" spans="1:7" s="10" customFormat="1" ht="14.1" customHeight="1">
      <c r="A132" s="143"/>
      <c r="B132" s="144">
        <v>62</v>
      </c>
      <c r="C132" s="101" t="s">
        <v>26</v>
      </c>
      <c r="D132" s="106"/>
      <c r="E132" s="106"/>
      <c r="F132" s="106"/>
      <c r="G132" s="105"/>
    </row>
    <row r="133" spans="1:7" s="10" customFormat="1" ht="14.1" customHeight="1">
      <c r="A133" s="143"/>
      <c r="B133" s="145" t="s">
        <v>118</v>
      </c>
      <c r="C133" s="146" t="s">
        <v>101</v>
      </c>
      <c r="D133" s="106">
        <v>0</v>
      </c>
      <c r="E133" s="106">
        <v>0</v>
      </c>
      <c r="F133" s="105">
        <v>1</v>
      </c>
      <c r="G133" s="105">
        <v>1</v>
      </c>
    </row>
    <row r="134" spans="1:7" s="10" customFormat="1" ht="14.1" customHeight="1">
      <c r="A134" s="143"/>
      <c r="B134" s="145" t="s">
        <v>119</v>
      </c>
      <c r="C134" s="147" t="s">
        <v>102</v>
      </c>
      <c r="D134" s="106">
        <v>0</v>
      </c>
      <c r="E134" s="106">
        <v>0</v>
      </c>
      <c r="F134" s="105">
        <v>400</v>
      </c>
      <c r="G134" s="105">
        <v>400</v>
      </c>
    </row>
    <row r="135" spans="1:7" s="10" customFormat="1" ht="14.1" customHeight="1">
      <c r="A135" s="143"/>
      <c r="B135" s="145" t="s">
        <v>120</v>
      </c>
      <c r="C135" s="146" t="s">
        <v>103</v>
      </c>
      <c r="D135" s="148">
        <v>0</v>
      </c>
      <c r="E135" s="148">
        <v>0</v>
      </c>
      <c r="F135" s="149">
        <v>499</v>
      </c>
      <c r="G135" s="105">
        <v>499</v>
      </c>
    </row>
    <row r="136" spans="1:7" s="10" customFormat="1" ht="14.1" customHeight="1">
      <c r="A136" s="143" t="s">
        <v>5</v>
      </c>
      <c r="B136" s="144">
        <v>62</v>
      </c>
      <c r="C136" s="101" t="s">
        <v>26</v>
      </c>
      <c r="D136" s="112">
        <f>SUM(D133:D135)</f>
        <v>0</v>
      </c>
      <c r="E136" s="112">
        <f t="shared" ref="E136:F136" si="20">SUM(E133:E135)</f>
        <v>0</v>
      </c>
      <c r="F136" s="111">
        <f t="shared" si="20"/>
        <v>900</v>
      </c>
      <c r="G136" s="111">
        <v>900</v>
      </c>
    </row>
    <row r="137" spans="1:7" s="10" customFormat="1" ht="14.1" customHeight="1">
      <c r="A137" s="133" t="s">
        <v>5</v>
      </c>
      <c r="B137" s="137" t="s">
        <v>99</v>
      </c>
      <c r="C137" s="65" t="s">
        <v>100</v>
      </c>
      <c r="D137" s="60">
        <f>D118+D124+D130+D136</f>
        <v>0</v>
      </c>
      <c r="E137" s="59">
        <f t="shared" ref="E137:F137" si="21">E118+E124+E130+E136</f>
        <v>1903</v>
      </c>
      <c r="F137" s="59">
        <f t="shared" si="21"/>
        <v>2803</v>
      </c>
      <c r="G137" s="59">
        <v>5120</v>
      </c>
    </row>
    <row r="138" spans="1:7" s="160" customFormat="1" ht="14.1" customHeight="1">
      <c r="A138" s="61" t="s">
        <v>5</v>
      </c>
      <c r="B138" s="64">
        <v>4070</v>
      </c>
      <c r="C138" s="135" t="s">
        <v>98</v>
      </c>
      <c r="D138" s="60">
        <f t="shared" si="17"/>
        <v>0</v>
      </c>
      <c r="E138" s="59">
        <f t="shared" si="17"/>
        <v>1903</v>
      </c>
      <c r="F138" s="59">
        <f t="shared" si="17"/>
        <v>2803</v>
      </c>
      <c r="G138" s="59">
        <v>5120</v>
      </c>
    </row>
    <row r="139" spans="1:7" ht="14.1" customHeight="1">
      <c r="A139" s="150" t="s">
        <v>5</v>
      </c>
      <c r="B139" s="151"/>
      <c r="C139" s="152" t="s">
        <v>97</v>
      </c>
      <c r="D139" s="60">
        <f t="shared" ref="D139" si="22">D138</f>
        <v>0</v>
      </c>
      <c r="E139" s="59">
        <f t="shared" ref="E139:F139" si="23">E138</f>
        <v>1903</v>
      </c>
      <c r="F139" s="59">
        <f t="shared" si="23"/>
        <v>2803</v>
      </c>
      <c r="G139" s="59">
        <v>5120</v>
      </c>
    </row>
    <row r="140" spans="1:7" ht="14.1" customHeight="1">
      <c r="A140" s="150" t="s">
        <v>5</v>
      </c>
      <c r="B140" s="151"/>
      <c r="C140" s="153" t="s">
        <v>34</v>
      </c>
      <c r="D140" s="112">
        <f>D136</f>
        <v>0</v>
      </c>
      <c r="E140" s="112">
        <f t="shared" ref="E140:F140" si="24">E136</f>
        <v>0</v>
      </c>
      <c r="F140" s="111">
        <f t="shared" si="24"/>
        <v>900</v>
      </c>
      <c r="G140" s="111">
        <v>900</v>
      </c>
    </row>
    <row r="141" spans="1:7" ht="14.1" customHeight="1">
      <c r="A141" s="126" t="s">
        <v>5</v>
      </c>
      <c r="B141" s="126"/>
      <c r="C141" s="127" t="s">
        <v>3</v>
      </c>
      <c r="D141" s="60">
        <f>D139-D140</f>
        <v>0</v>
      </c>
      <c r="E141" s="59">
        <f t="shared" ref="E141:F141" si="25">E139-E140</f>
        <v>1903</v>
      </c>
      <c r="F141" s="59">
        <f t="shared" si="25"/>
        <v>1903</v>
      </c>
      <c r="G141" s="59">
        <v>4220</v>
      </c>
    </row>
    <row r="142" spans="1:7" ht="14.1" customHeight="1">
      <c r="A142" s="150" t="s">
        <v>5</v>
      </c>
      <c r="B142" s="151"/>
      <c r="C142" s="152" t="s">
        <v>11</v>
      </c>
      <c r="D142" s="59">
        <f>D105+D139</f>
        <v>149291</v>
      </c>
      <c r="E142" s="59">
        <f t="shared" ref="E142:F142" si="26">E105+E139</f>
        <v>169536</v>
      </c>
      <c r="F142" s="59">
        <f t="shared" si="26"/>
        <v>143903</v>
      </c>
      <c r="G142" s="59">
        <v>174328</v>
      </c>
    </row>
    <row r="143" spans="1:7" ht="14.1" customHeight="1">
      <c r="A143" s="150" t="s">
        <v>5</v>
      </c>
      <c r="B143" s="151"/>
      <c r="C143" s="153" t="s">
        <v>34</v>
      </c>
      <c r="D143" s="111">
        <f>D106+D140</f>
        <v>44635</v>
      </c>
      <c r="E143" s="111">
        <f t="shared" ref="E143:F143" si="27">E106+E140</f>
        <v>48405</v>
      </c>
      <c r="F143" s="111">
        <f t="shared" si="27"/>
        <v>48405</v>
      </c>
      <c r="G143" s="111">
        <v>51672</v>
      </c>
    </row>
    <row r="144" spans="1:7" ht="14.1" customHeight="1">
      <c r="A144" s="126" t="s">
        <v>5</v>
      </c>
      <c r="B144" s="126"/>
      <c r="C144" s="127" t="s">
        <v>3</v>
      </c>
      <c r="D144" s="59">
        <f>D107+D141</f>
        <v>104656</v>
      </c>
      <c r="E144" s="59">
        <f t="shared" ref="E144:F144" si="28">E107+E141</f>
        <v>121131</v>
      </c>
      <c r="F144" s="59">
        <f t="shared" si="28"/>
        <v>95498</v>
      </c>
      <c r="G144" s="59">
        <v>122656</v>
      </c>
    </row>
    <row r="145" spans="1:7">
      <c r="A145" s="67"/>
      <c r="B145" s="67"/>
      <c r="C145" s="69"/>
      <c r="D145" s="57"/>
      <c r="E145" s="57"/>
      <c r="F145" s="105"/>
      <c r="G145" s="58"/>
    </row>
    <row r="146" spans="1:7" ht="15.75" customHeight="1">
      <c r="A146" s="67"/>
      <c r="B146" s="67"/>
      <c r="C146" s="69"/>
      <c r="D146" s="57"/>
      <c r="E146" s="57"/>
      <c r="F146" s="57"/>
      <c r="G146" s="169"/>
    </row>
    <row r="147" spans="1:7" ht="27" customHeight="1">
      <c r="A147" s="67"/>
      <c r="B147" s="67"/>
      <c r="C147" s="163"/>
      <c r="D147" s="56"/>
      <c r="E147" s="56"/>
      <c r="F147" s="56"/>
      <c r="G147" s="154"/>
    </row>
    <row r="148" spans="1:7" ht="27" customHeight="1">
      <c r="A148" s="67"/>
      <c r="B148" s="67"/>
      <c r="C148" s="163"/>
      <c r="D148" s="57"/>
      <c r="E148" s="56"/>
      <c r="F148" s="56"/>
      <c r="G148" s="154"/>
    </row>
    <row r="149" spans="1:7" ht="14.45" customHeight="1">
      <c r="A149" s="67"/>
      <c r="B149" s="67"/>
      <c r="C149" s="69"/>
      <c r="D149" s="57"/>
      <c r="E149" s="57"/>
      <c r="F149" s="57"/>
      <c r="G149" s="58"/>
    </row>
    <row r="150" spans="1:7" ht="14.1" customHeight="1">
      <c r="A150" s="67"/>
      <c r="B150" s="67"/>
      <c r="C150" s="69"/>
      <c r="D150" s="56"/>
      <c r="E150" s="56"/>
      <c r="F150" s="57"/>
      <c r="G150" s="58"/>
    </row>
    <row r="151" spans="1:7">
      <c r="D151" s="11"/>
      <c r="E151" s="11"/>
      <c r="G151" s="11"/>
    </row>
    <row r="152" spans="1:7">
      <c r="D152" s="11"/>
      <c r="E152" s="11"/>
      <c r="G152" s="11"/>
    </row>
    <row r="153" spans="1:7" s="50" customFormat="1">
      <c r="D153" s="155"/>
      <c r="E153" s="155"/>
      <c r="F153" s="155"/>
      <c r="G153" s="156"/>
    </row>
    <row r="154" spans="1:7" s="50" customFormat="1">
      <c r="C154" s="47"/>
      <c r="D154" s="157"/>
      <c r="E154" s="157"/>
      <c r="F154" s="157"/>
      <c r="G154" s="156"/>
    </row>
    <row r="155" spans="1:7" s="50" customFormat="1">
      <c r="C155" s="47"/>
      <c r="D155" s="158"/>
      <c r="E155" s="158"/>
      <c r="F155" s="158"/>
      <c r="G155" s="156"/>
    </row>
    <row r="156" spans="1:7" s="50" customFormat="1">
      <c r="C156" s="47"/>
      <c r="D156" s="158"/>
      <c r="E156" s="170"/>
      <c r="F156" s="158"/>
      <c r="G156" s="156"/>
    </row>
    <row r="157" spans="1:7">
      <c r="C157" s="7"/>
      <c r="D157" s="84"/>
      <c r="E157" s="84"/>
      <c r="F157" s="84"/>
      <c r="G157" s="11"/>
    </row>
    <row r="158" spans="1:7">
      <c r="C158" s="7"/>
      <c r="D158" s="7"/>
      <c r="E158" s="7"/>
      <c r="F158" s="7"/>
      <c r="G158" s="11"/>
    </row>
    <row r="159" spans="1:7">
      <c r="C159" s="7"/>
      <c r="D159" s="84"/>
      <c r="E159" s="84"/>
      <c r="F159" s="84"/>
      <c r="G159" s="11"/>
    </row>
    <row r="160" spans="1:7">
      <c r="C160" s="7"/>
      <c r="D160" s="84"/>
      <c r="E160" s="84"/>
      <c r="F160" s="84"/>
      <c r="G160" s="11"/>
    </row>
    <row r="161" spans="3:7">
      <c r="C161" s="7"/>
      <c r="D161" s="84"/>
      <c r="E161" s="84"/>
      <c r="F161" s="84"/>
      <c r="G161" s="11"/>
    </row>
    <row r="162" spans="3:7">
      <c r="C162" s="7"/>
      <c r="D162" s="84"/>
      <c r="E162" s="84"/>
      <c r="F162" s="84"/>
      <c r="G162" s="11"/>
    </row>
    <row r="163" spans="3:7">
      <c r="C163" s="7"/>
      <c r="D163" s="7"/>
      <c r="E163" s="7"/>
      <c r="F163" s="7"/>
    </row>
  </sheetData>
  <autoFilter ref="A19:G148"/>
  <mergeCells count="4">
    <mergeCell ref="A1:G1"/>
    <mergeCell ref="A2:G2"/>
    <mergeCell ref="E8:G8"/>
    <mergeCell ref="A10:G10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51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dem27</vt:lpstr>
      <vt:lpstr>Sheet1</vt:lpstr>
      <vt:lpstr>Sheet2</vt:lpstr>
      <vt:lpstr>Sheet3</vt:lpstr>
      <vt:lpstr>legalcharged</vt:lpstr>
      <vt:lpstr>legalvoted</vt:lpstr>
      <vt:lpstr>'dem27'!Print_Area</vt:lpstr>
      <vt:lpstr>'dem27'!Print_Titles</vt:lpstr>
      <vt:lpstr>'dem27'!revise</vt:lpstr>
      <vt:lpstr>'dem27'!sgs</vt:lpstr>
      <vt:lpstr>'dem27'!summary</vt:lpstr>
      <vt:lpstr>'dem27'!Voted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2024-08-03T10:53:53Z</cp:lastPrinted>
  <dcterms:created xsi:type="dcterms:W3CDTF">2004-06-02T16:22:17Z</dcterms:created>
  <dcterms:modified xsi:type="dcterms:W3CDTF">2024-08-12T06:19:24Z</dcterms:modified>
</cp:coreProperties>
</file>