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5600" windowHeight="11010"/>
  </bookViews>
  <sheets>
    <sheet name="dem36" sheetId="4" r:id="rId1"/>
  </sheets>
  <definedNames>
    <definedName name="__123Graph_D" hidden="1">#REF!</definedName>
    <definedName name="_xlnm._FilterDatabase" localSheetId="0" hidden="1">'dem36'!$A$15:$G$126</definedName>
    <definedName name="_Regression_Int" localSheetId="0" hidden="1">1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'dem36'!#REF!</definedName>
    <definedName name="osr" localSheetId="0">'dem36'!$D$91:$G$91</definedName>
    <definedName name="osrcap" localSheetId="0">'dem36'!#REF!</definedName>
    <definedName name="_xlnm.Print_Area" localSheetId="0">'dem36'!$A$1:$G$123</definedName>
    <definedName name="_xlnm.Print_Titles" localSheetId="0">'dem36'!$12:$15</definedName>
    <definedName name="revise" localSheetId="0">'dem36'!$D$147:$F$147</definedName>
    <definedName name="summary" localSheetId="0">'dem36'!$D$135:$F$135</definedName>
    <definedName name="Voted" localSheetId="0">'dem36'!$C$9:$F$9</definedName>
    <definedName name="Z_239EE218_578E_4317_BEED_14D5D7089E27_.wvu.Cols" localSheetId="0" hidden="1">'dem36'!#REF!</definedName>
    <definedName name="Z_239EE218_578E_4317_BEED_14D5D7089E27_.wvu.FilterData" localSheetId="0" hidden="1">'dem36'!$A$1:$G$92</definedName>
    <definedName name="Z_239EE218_578E_4317_BEED_14D5D7089E27_.wvu.PrintArea" localSheetId="0" hidden="1">'dem36'!$A$1:$G$92</definedName>
    <definedName name="Z_239EE218_578E_4317_BEED_14D5D7089E27_.wvu.PrintTitles" localSheetId="0" hidden="1">'dem36'!$12:$15</definedName>
    <definedName name="Z_302A3EA3_AE96_11D5_A646_0050BA3D7AFD_.wvu.Cols" localSheetId="0" hidden="1">'dem36'!#REF!</definedName>
    <definedName name="Z_302A3EA3_AE96_11D5_A646_0050BA3D7AFD_.wvu.FilterData" localSheetId="0" hidden="1">'dem36'!$A$1:$G$92</definedName>
    <definedName name="Z_302A3EA3_AE96_11D5_A646_0050BA3D7AFD_.wvu.PrintArea" localSheetId="0" hidden="1">'dem36'!$A$1:$G$92</definedName>
    <definedName name="Z_302A3EA3_AE96_11D5_A646_0050BA3D7AFD_.wvu.PrintTitles" localSheetId="0" hidden="1">'dem36'!$12:$15</definedName>
    <definedName name="Z_36DBA021_0ECB_11D4_8064_004005726899_.wvu.Cols" localSheetId="0" hidden="1">'dem36'!#REF!</definedName>
    <definedName name="Z_36DBA021_0ECB_11D4_8064_004005726899_.wvu.PrintArea" localSheetId="0" hidden="1">'dem36'!$A$1:$G$92</definedName>
    <definedName name="Z_36DBA021_0ECB_11D4_8064_004005726899_.wvu.PrintTitles" localSheetId="0" hidden="1">'dem36'!$12:$15</definedName>
    <definedName name="Z_93EBE921_AE91_11D5_8685_004005726899_.wvu.Cols" localSheetId="0" hidden="1">'dem36'!#REF!</definedName>
    <definedName name="Z_93EBE921_AE91_11D5_8685_004005726899_.wvu.PrintArea" localSheetId="0" hidden="1">'dem36'!$A$1:$G$92</definedName>
    <definedName name="Z_93EBE921_AE91_11D5_8685_004005726899_.wvu.PrintTitles" localSheetId="0" hidden="1">'dem36'!$12:$15</definedName>
    <definedName name="Z_94DA79C1_0FDE_11D5_9579_000021DAEEA2_.wvu.Cols" localSheetId="0" hidden="1">'dem36'!#REF!</definedName>
    <definedName name="Z_94DA79C1_0FDE_11D5_9579_000021DAEEA2_.wvu.PrintArea" localSheetId="0" hidden="1">'dem36'!$A$1:$G$92</definedName>
    <definedName name="Z_94DA79C1_0FDE_11D5_9579_000021DAEEA2_.wvu.PrintTitles" localSheetId="0" hidden="1">'dem36'!$12:$15</definedName>
    <definedName name="Z_C868F8C3_16D7_11D5_A68D_81D6213F5331_.wvu.Cols" localSheetId="0" hidden="1">'dem36'!#REF!</definedName>
    <definedName name="Z_C868F8C3_16D7_11D5_A68D_81D6213F5331_.wvu.PrintArea" localSheetId="0" hidden="1">'dem36'!$A$1:$G$92</definedName>
    <definedName name="Z_C868F8C3_16D7_11D5_A68D_81D6213F5331_.wvu.PrintTitles" localSheetId="0" hidden="1">'dem36'!$12:$15</definedName>
    <definedName name="Z_E5DF37BD_125C_11D5_8DC4_D0F5D88B3549_.wvu.Cols" localSheetId="0" hidden="1">'dem36'!#REF!</definedName>
    <definedName name="Z_E5DF37BD_125C_11D5_8DC4_D0F5D88B3549_.wvu.PrintArea" localSheetId="0" hidden="1">'dem36'!$A$1:$G$92</definedName>
    <definedName name="Z_E5DF37BD_125C_11D5_8DC4_D0F5D88B3549_.wvu.PrintTitles" localSheetId="0" hidden="1">'dem36'!$12:$15</definedName>
    <definedName name="Z_F8ADACC1_164E_11D6_B603_000021DAEEA2_.wvu.Cols" localSheetId="0" hidden="1">'dem36'!#REF!</definedName>
    <definedName name="Z_F8ADACC1_164E_11D6_B603_000021DAEEA2_.wvu.PrintArea" localSheetId="0" hidden="1">'dem36'!$A$1:$G$92</definedName>
    <definedName name="Z_F8ADACC1_164E_11D6_B603_000021DAEEA2_.wvu.PrintTitles" localSheetId="0" hidden="1">'dem36'!$12:$15</definedName>
  </definedNames>
  <calcPr calcId="124519"/>
</workbook>
</file>

<file path=xl/calcChain.xml><?xml version="1.0" encoding="utf-8"?>
<calcChain xmlns="http://schemas.openxmlformats.org/spreadsheetml/2006/main">
  <c r="E107" i="4"/>
  <c r="F107"/>
  <c r="D107"/>
  <c r="F84"/>
  <c r="E84"/>
  <c r="D84"/>
  <c r="F21" l="1"/>
  <c r="F89"/>
  <c r="D21"/>
  <c r="D33" s="1"/>
  <c r="D34" s="1"/>
  <c r="E100"/>
  <c r="E101" s="1"/>
  <c r="E102" s="1"/>
  <c r="F100"/>
  <c r="F101" s="1"/>
  <c r="F102" s="1"/>
  <c r="D100"/>
  <c r="D101" s="1"/>
  <c r="D102" s="1"/>
  <c r="F22"/>
  <c r="F119"/>
  <c r="E119"/>
  <c r="D119"/>
  <c r="F115"/>
  <c r="E115"/>
  <c r="D115"/>
  <c r="F111"/>
  <c r="E111"/>
  <c r="D111"/>
  <c r="E89"/>
  <c r="D89"/>
  <c r="F80"/>
  <c r="E80"/>
  <c r="D80"/>
  <c r="F76"/>
  <c r="E76"/>
  <c r="D76"/>
  <c r="F72"/>
  <c r="E72"/>
  <c r="D72"/>
  <c r="F68"/>
  <c r="E68"/>
  <c r="D68"/>
  <c r="F64"/>
  <c r="E64"/>
  <c r="D64"/>
  <c r="F60"/>
  <c r="E60"/>
  <c r="D60"/>
  <c r="F56"/>
  <c r="E56"/>
  <c r="D56"/>
  <c r="F52"/>
  <c r="E52"/>
  <c r="D52"/>
  <c r="F48"/>
  <c r="E48"/>
  <c r="D48"/>
  <c r="E33"/>
  <c r="E34" s="1"/>
  <c r="E85" l="1"/>
  <c r="E90" s="1"/>
  <c r="E91" s="1"/>
  <c r="E92" s="1"/>
  <c r="E120"/>
  <c r="D85"/>
  <c r="D90" s="1"/>
  <c r="D91" s="1"/>
  <c r="D92" s="1"/>
  <c r="D120"/>
  <c r="F120"/>
  <c r="F85"/>
  <c r="F33"/>
  <c r="F34" s="1"/>
  <c r="F90" l="1"/>
  <c r="F91" s="1"/>
  <c r="F92" s="1"/>
  <c r="E9"/>
  <c r="D121"/>
  <c r="D122" s="1"/>
  <c r="D123" s="1"/>
  <c r="E121"/>
  <c r="E122" s="1"/>
  <c r="E123" s="1"/>
  <c r="F121"/>
  <c r="F122" s="1"/>
  <c r="F123" l="1"/>
  <c r="D9" l="1"/>
  <c r="F9" s="1"/>
</calcChain>
</file>

<file path=xl/sharedStrings.xml><?xml version="1.0" encoding="utf-8"?>
<sst xmlns="http://schemas.openxmlformats.org/spreadsheetml/2006/main" count="185" uniqueCount="102">
  <si>
    <t>Other Scientific Research</t>
  </si>
  <si>
    <t>Voted</t>
  </si>
  <si>
    <t>Major /Sub-Major/Minor/Sub/Detailed Heads</t>
  </si>
  <si>
    <t>Total</t>
  </si>
  <si>
    <t>REVENUE SECTION</t>
  </si>
  <si>
    <t>M.H.</t>
  </si>
  <si>
    <t>Others</t>
  </si>
  <si>
    <t>Direction and Administration</t>
  </si>
  <si>
    <t>Science and Technology Department</t>
  </si>
  <si>
    <t>37.00.01</t>
  </si>
  <si>
    <t>Salaries</t>
  </si>
  <si>
    <t>37.00.11</t>
  </si>
  <si>
    <t>37.00.13</t>
  </si>
  <si>
    <t>Office Expenses</t>
  </si>
  <si>
    <t>Assistance to Other Scientific Bodies</t>
  </si>
  <si>
    <t>60.00.31</t>
  </si>
  <si>
    <t>II. Details of the estimates and the heads under which this grant will be accounted for:</t>
  </si>
  <si>
    <t>Revenue</t>
  </si>
  <si>
    <t>Capital</t>
  </si>
  <si>
    <t>Other Charges</t>
  </si>
  <si>
    <t>37.00.50</t>
  </si>
  <si>
    <t>C - Economic Services (i) Science Technology and Environment</t>
  </si>
  <si>
    <t>(In Thousands of Rupees)</t>
  </si>
  <si>
    <t>State Council of Science and Technology</t>
  </si>
  <si>
    <t>60.00.33</t>
  </si>
  <si>
    <t>Science Centre at Marchak</t>
  </si>
  <si>
    <t>60.00.32</t>
  </si>
  <si>
    <t>Science Awareness</t>
  </si>
  <si>
    <t>60.00.34</t>
  </si>
  <si>
    <t>60.00.35</t>
  </si>
  <si>
    <t>60.00.36</t>
  </si>
  <si>
    <t>60.00.37</t>
  </si>
  <si>
    <t>State Remote Sensing Application Centre</t>
  </si>
  <si>
    <t>Sikkim State Climate Change Centre</t>
  </si>
  <si>
    <t>State Biotechnology Research Centre</t>
  </si>
  <si>
    <t>Technology Transfer Centre</t>
  </si>
  <si>
    <t>37.00.02</t>
  </si>
  <si>
    <t xml:space="preserve">Wages </t>
  </si>
  <si>
    <t>DEMAND NO. 36</t>
  </si>
  <si>
    <t xml:space="preserve">SCIENCE AND TECHNOLOGY </t>
  </si>
  <si>
    <t>60.00.39</t>
  </si>
  <si>
    <t>60.00.40</t>
  </si>
  <si>
    <t>Sikkim Himalayan Institute of Climate Change Management</t>
  </si>
  <si>
    <t>Actuals</t>
  </si>
  <si>
    <t>Budget 
Estimate</t>
  </si>
  <si>
    <t>Revised 
Estimate</t>
  </si>
  <si>
    <t>Intellectual Property Right</t>
  </si>
  <si>
    <t>Other Schemes</t>
  </si>
  <si>
    <t>00.00.60</t>
  </si>
  <si>
    <t>Van Bandhu Kalyan Yojana</t>
  </si>
  <si>
    <t>2022-23</t>
  </si>
  <si>
    <t>60.00.41</t>
  </si>
  <si>
    <t>Bio- Informatics and Computational Biology</t>
  </si>
  <si>
    <t>2023-24</t>
  </si>
  <si>
    <t>Medical Treatment</t>
  </si>
  <si>
    <t>Allowances</t>
  </si>
  <si>
    <t>Leave Travel Concession</t>
  </si>
  <si>
    <t>Training Expenses</t>
  </si>
  <si>
    <t>Domestic Travel Expenses</t>
  </si>
  <si>
    <t>Foreign Travel Expenses</t>
  </si>
  <si>
    <t>Fuel and Lubricants</t>
  </si>
  <si>
    <t>37.00.06</t>
  </si>
  <si>
    <t>37.00.07</t>
  </si>
  <si>
    <t>37.00.08</t>
  </si>
  <si>
    <t>37.00.09</t>
  </si>
  <si>
    <t>37.00.12</t>
  </si>
  <si>
    <t>37.00.24</t>
  </si>
  <si>
    <t>37.00.49</t>
  </si>
  <si>
    <t>Other Revenue Expenditure</t>
  </si>
  <si>
    <t>Grants-in-Aid General</t>
  </si>
  <si>
    <t>Capital Outlay on other Scientific and Environmental Research</t>
  </si>
  <si>
    <t>00.600</t>
  </si>
  <si>
    <t>Other Services</t>
  </si>
  <si>
    <t>Intangible Assets</t>
  </si>
  <si>
    <t>CAPITAL SECTION</t>
  </si>
  <si>
    <t>62.00.31</t>
  </si>
  <si>
    <t>Grant in Aid General</t>
  </si>
  <si>
    <t>63.00.31</t>
  </si>
  <si>
    <t>64.00.31</t>
  </si>
  <si>
    <t>65.00.31</t>
  </si>
  <si>
    <t>66.00.31</t>
  </si>
  <si>
    <t>51.00.80</t>
  </si>
  <si>
    <t>67.00.31</t>
  </si>
  <si>
    <t>Documentary Films on Glaciers and Glacial Lakes</t>
  </si>
  <si>
    <t>52.00.60</t>
  </si>
  <si>
    <t>Other Capital Expenditure</t>
  </si>
  <si>
    <t>Innovation Hub</t>
  </si>
  <si>
    <t>53.00.60</t>
  </si>
  <si>
    <t>Revolving Fund</t>
  </si>
  <si>
    <t>68.00.31</t>
  </si>
  <si>
    <t>69.00.31</t>
  </si>
  <si>
    <t>C. Capital Accounts of Economic Services
(i) Capital Account of Science Technology and Environment</t>
  </si>
  <si>
    <t>I. Estimate of the amount required in the year ending 31st March, 2025 to defray the charges in respect of Science and Technology</t>
  </si>
  <si>
    <t>2024-25</t>
  </si>
  <si>
    <t>00.208</t>
  </si>
  <si>
    <t>Ecology and Environment</t>
  </si>
  <si>
    <t>Bio Toilets and Innovation Laboratory in Schools by Sikkim State Council of Science and Technology</t>
  </si>
  <si>
    <t>37.60.60</t>
  </si>
  <si>
    <t>Study on Glaciers and Glacial Lakes</t>
  </si>
  <si>
    <t>70.00.31</t>
  </si>
  <si>
    <t>37.00.51</t>
  </si>
  <si>
    <t>Motor Vehicles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</si>
</sst>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##.00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Courier"/>
      <family val="3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1" applyNumberFormat="1" applyFont="1" applyFill="1" applyAlignment="1" applyProtection="1">
      <alignment horizontal="left" vertical="center"/>
    </xf>
    <xf numFmtId="0" fontId="4" fillId="0" borderId="0" xfId="1" applyNumberFormat="1" applyFont="1" applyFill="1" applyAlignment="1">
      <alignment vertical="top"/>
    </xf>
    <xf numFmtId="0" fontId="4" fillId="0" borderId="0" xfId="1" applyNumberFormat="1" applyFont="1" applyFill="1"/>
    <xf numFmtId="0" fontId="4" fillId="0" borderId="0" xfId="1" applyNumberFormat="1" applyFont="1" applyFill="1" applyBorder="1" applyAlignment="1"/>
    <xf numFmtId="0" fontId="1" fillId="0" borderId="0" xfId="0" applyFont="1" applyFill="1" applyAlignment="1"/>
    <xf numFmtId="0" fontId="4" fillId="0" borderId="0" xfId="1" applyNumberFormat="1" applyFont="1" applyFill="1" applyBorder="1" applyAlignment="1">
      <alignment vertical="top"/>
    </xf>
    <xf numFmtId="0" fontId="4" fillId="0" borderId="0" xfId="1" applyNumberFormat="1" applyFont="1" applyFill="1" applyBorder="1" applyAlignment="1">
      <alignment horizontal="right" vertical="top"/>
    </xf>
    <xf numFmtId="0" fontId="4" fillId="0" borderId="0" xfId="1" applyNumberFormat="1" applyFont="1" applyFill="1" applyBorder="1" applyAlignment="1" applyProtection="1">
      <alignment horizontal="center"/>
    </xf>
    <xf numFmtId="0" fontId="7" fillId="0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Alignment="1">
      <alignment horizontal="right" vertical="top"/>
    </xf>
    <xf numFmtId="0" fontId="4" fillId="0" borderId="0" xfId="1" applyNumberFormat="1" applyFont="1" applyFill="1" applyAlignment="1" applyProtection="1">
      <alignment horizontal="right"/>
    </xf>
    <xf numFmtId="0" fontId="7" fillId="0" borderId="0" xfId="1" applyNumberFormat="1" applyFont="1" applyFill="1" applyAlignment="1">
      <alignment horizontal="center"/>
    </xf>
    <xf numFmtId="0" fontId="4" fillId="0" borderId="0" xfId="1" applyNumberFormat="1" applyFont="1" applyFill="1" applyAlignment="1" applyProtection="1">
      <alignment horizontal="left"/>
    </xf>
    <xf numFmtId="0" fontId="4" fillId="0" borderId="0" xfId="1" applyNumberFormat="1" applyFont="1" applyFill="1" applyAlignment="1" applyProtection="1">
      <alignment horizontal="center"/>
    </xf>
    <xf numFmtId="0" fontId="4" fillId="0" borderId="0" xfId="1" applyNumberFormat="1" applyFont="1" applyFill="1" applyAlignment="1" applyProtection="1">
      <alignment horizontal="left" vertical="top"/>
    </xf>
    <xf numFmtId="0" fontId="4" fillId="0" borderId="0" xfId="1" applyNumberFormat="1" applyFont="1" applyFill="1" applyAlignment="1">
      <alignment horizontal="left" vertical="top"/>
    </xf>
    <xf numFmtId="43" fontId="7" fillId="0" borderId="0" xfId="1" applyFont="1" applyFill="1" applyBorder="1" applyAlignment="1" applyProtection="1">
      <alignment horizontal="center"/>
    </xf>
    <xf numFmtId="0" fontId="7" fillId="0" borderId="0" xfId="1" applyNumberFormat="1" applyFont="1" applyFill="1" applyBorder="1" applyAlignment="1" applyProtection="1">
      <alignment horizontal="right"/>
    </xf>
    <xf numFmtId="0" fontId="4" fillId="0" borderId="0" xfId="5" applyFont="1" applyFill="1" applyBorder="1" applyAlignment="1" applyProtection="1">
      <alignment horizontal="left" vertical="top" wrapText="1"/>
    </xf>
    <xf numFmtId="0" fontId="4" fillId="0" borderId="0" xfId="5" applyFont="1" applyFill="1" applyBorder="1" applyAlignment="1" applyProtection="1">
      <alignment horizontal="right" vertical="top" wrapText="1"/>
    </xf>
    <xf numFmtId="0" fontId="4" fillId="0" borderId="2" xfId="4" applyFont="1" applyFill="1" applyBorder="1" applyAlignment="1" applyProtection="1">
      <alignment horizontal="left"/>
    </xf>
    <xf numFmtId="0" fontId="4" fillId="0" borderId="2" xfId="4" applyNumberFormat="1" applyFont="1" applyFill="1" applyBorder="1" applyProtection="1"/>
    <xf numFmtId="0" fontId="6" fillId="0" borderId="2" xfId="4" applyNumberFormat="1" applyFont="1" applyFill="1" applyBorder="1" applyAlignment="1" applyProtection="1">
      <alignment horizontal="right"/>
    </xf>
    <xf numFmtId="0" fontId="4" fillId="0" borderId="1" xfId="5" applyFont="1" applyFill="1" applyBorder="1" applyAlignment="1" applyProtection="1">
      <alignment horizontal="left" vertical="top" wrapText="1"/>
    </xf>
    <xf numFmtId="0" fontId="4" fillId="0" borderId="1" xfId="5" applyFont="1" applyFill="1" applyBorder="1" applyAlignment="1" applyProtection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/>
    </xf>
    <xf numFmtId="0" fontId="4" fillId="0" borderId="0" xfId="5" applyFont="1" applyFill="1" applyProtection="1"/>
    <xf numFmtId="0" fontId="4" fillId="0" borderId="2" xfId="5" applyFont="1" applyFill="1" applyBorder="1" applyAlignment="1" applyProtection="1">
      <alignment horizontal="left" vertical="top" wrapText="1"/>
    </xf>
    <xf numFmtId="0" fontId="4" fillId="0" borderId="2" xfId="5" applyFont="1" applyFill="1" applyBorder="1" applyAlignment="1" applyProtection="1">
      <alignment horizontal="right" vertical="top" wrapText="1"/>
    </xf>
    <xf numFmtId="0" fontId="4" fillId="0" borderId="2" xfId="4" applyNumberFormat="1" applyFont="1" applyFill="1" applyBorder="1" applyAlignment="1" applyProtection="1">
      <alignment horizontal="right"/>
    </xf>
    <xf numFmtId="0" fontId="4" fillId="0" borderId="2" xfId="4" applyNumberFormat="1" applyFont="1" applyFill="1" applyBorder="1" applyAlignment="1" applyProtection="1">
      <alignment vertical="center" wrapText="1"/>
    </xf>
    <xf numFmtId="0" fontId="7" fillId="0" borderId="0" xfId="1" applyNumberFormat="1" applyFont="1" applyFill="1" applyAlignment="1" applyProtection="1">
      <alignment horizontal="left" vertical="top"/>
    </xf>
    <xf numFmtId="0" fontId="4" fillId="0" borderId="0" xfId="1" applyNumberFormat="1" applyFont="1" applyFill="1" applyBorder="1" applyAlignment="1" applyProtection="1">
      <alignment horizontal="right"/>
    </xf>
    <xf numFmtId="0" fontId="7" fillId="0" borderId="0" xfId="1" applyNumberFormat="1" applyFont="1" applyFill="1" applyAlignment="1">
      <alignment horizontal="right" vertical="top"/>
    </xf>
    <xf numFmtId="43" fontId="4" fillId="0" borderId="0" xfId="1" applyFont="1" applyFill="1" applyAlignment="1">
      <alignment horizontal="right" wrapText="1"/>
    </xf>
    <xf numFmtId="43" fontId="4" fillId="0" borderId="3" xfId="1" applyFont="1" applyFill="1" applyBorder="1" applyAlignment="1">
      <alignment horizontal="right" wrapText="1"/>
    </xf>
    <xf numFmtId="0" fontId="4" fillId="0" borderId="3" xfId="1" applyNumberFormat="1" applyFont="1" applyFill="1" applyBorder="1" applyAlignment="1">
      <alignment horizontal="right" wrapText="1"/>
    </xf>
    <xf numFmtId="0" fontId="4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 vertical="top"/>
    </xf>
    <xf numFmtId="0" fontId="7" fillId="0" borderId="0" xfId="1" applyNumberFormat="1" applyFont="1" applyFill="1" applyBorder="1" applyAlignment="1" applyProtection="1">
      <alignment horizontal="left" vertical="top"/>
    </xf>
    <xf numFmtId="0" fontId="4" fillId="0" borderId="0" xfId="1" applyNumberFormat="1" applyFont="1" applyFill="1" applyBorder="1" applyAlignment="1" applyProtection="1">
      <alignment horizontal="left" vertical="top" wrapText="1"/>
    </xf>
    <xf numFmtId="0" fontId="4" fillId="0" borderId="0" xfId="1" applyNumberFormat="1" applyFont="1" applyFill="1" applyBorder="1" applyAlignment="1" applyProtection="1">
      <alignment horizontal="left" vertical="center"/>
    </xf>
    <xf numFmtId="43" fontId="4" fillId="0" borderId="0" xfId="1" applyFont="1" applyFill="1" applyBorder="1" applyAlignment="1">
      <alignment horizontal="right" wrapText="1"/>
    </xf>
    <xf numFmtId="0" fontId="4" fillId="0" borderId="3" xfId="1" applyNumberFormat="1" applyFont="1" applyFill="1" applyBorder="1" applyAlignment="1">
      <alignment horizontal="right"/>
    </xf>
    <xf numFmtId="0" fontId="4" fillId="0" borderId="2" xfId="1" applyNumberFormat="1" applyFont="1" applyFill="1" applyBorder="1" applyAlignment="1">
      <alignment vertical="top"/>
    </xf>
    <xf numFmtId="0" fontId="4" fillId="0" borderId="2" xfId="1" applyNumberFormat="1" applyFont="1" applyFill="1" applyBorder="1" applyAlignment="1">
      <alignment horizontal="right" vertical="top"/>
    </xf>
    <xf numFmtId="0" fontId="4" fillId="0" borderId="2" xfId="1" applyNumberFormat="1" applyFont="1" applyFill="1" applyBorder="1" applyAlignment="1" applyProtection="1">
      <alignment horizontal="left" vertical="top"/>
    </xf>
    <xf numFmtId="0" fontId="4" fillId="0" borderId="2" xfId="1" applyNumberFormat="1" applyFont="1" applyFill="1" applyBorder="1" applyAlignment="1" applyProtection="1">
      <alignment horizontal="right" wrapText="1"/>
    </xf>
    <xf numFmtId="43" fontId="4" fillId="0" borderId="3" xfId="1" applyFont="1" applyFill="1" applyBorder="1" applyAlignment="1" applyProtection="1">
      <alignment horizontal="right" wrapText="1"/>
    </xf>
    <xf numFmtId="0" fontId="4" fillId="0" borderId="3" xfId="1" applyNumberFormat="1" applyFont="1" applyFill="1" applyBorder="1" applyAlignment="1" applyProtection="1">
      <alignment horizontal="right" wrapText="1"/>
    </xf>
    <xf numFmtId="0" fontId="4" fillId="0" borderId="3" xfId="1" applyNumberFormat="1" applyFont="1" applyFill="1" applyBorder="1" applyAlignment="1">
      <alignment vertical="top"/>
    </xf>
    <xf numFmtId="0" fontId="4" fillId="0" borderId="3" xfId="1" applyNumberFormat="1" applyFont="1" applyFill="1" applyBorder="1" applyAlignment="1">
      <alignment horizontal="right" vertical="top"/>
    </xf>
    <xf numFmtId="0" fontId="7" fillId="0" borderId="3" xfId="1" applyNumberFormat="1" applyFont="1" applyFill="1" applyBorder="1" applyAlignment="1" applyProtection="1">
      <alignment horizontal="left" vertical="top"/>
    </xf>
    <xf numFmtId="0" fontId="7" fillId="0" borderId="3" xfId="1" applyNumberFormat="1" applyFont="1" applyFill="1" applyBorder="1" applyAlignment="1">
      <alignment horizontal="right" vertical="top"/>
    </xf>
    <xf numFmtId="0" fontId="7" fillId="0" borderId="3" xfId="1" applyNumberFormat="1" applyFont="1" applyFill="1" applyBorder="1" applyAlignment="1">
      <alignment vertical="top"/>
    </xf>
    <xf numFmtId="0" fontId="7" fillId="0" borderId="0" xfId="1" applyNumberFormat="1" applyFont="1" applyFill="1" applyBorder="1" applyAlignment="1">
      <alignment horizontal="right" vertical="top"/>
    </xf>
    <xf numFmtId="0" fontId="7" fillId="0" borderId="0" xfId="1" applyNumberFormat="1" applyFont="1" applyFill="1" applyBorder="1" applyAlignment="1">
      <alignment vertical="top"/>
    </xf>
    <xf numFmtId="0" fontId="4" fillId="0" borderId="0" xfId="1" applyNumberFormat="1" applyFont="1" applyFill="1" applyBorder="1" applyAlignment="1">
      <alignment horizontal="right" wrapText="1"/>
    </xf>
    <xf numFmtId="0" fontId="4" fillId="0" borderId="0" xfId="3" applyFont="1" applyFill="1" applyBorder="1" applyAlignment="1">
      <alignment horizontal="left" vertical="top"/>
    </xf>
    <xf numFmtId="0" fontId="4" fillId="0" borderId="0" xfId="1" applyNumberFormat="1" applyFont="1" applyFill="1" applyBorder="1" applyAlignment="1">
      <alignment vertical="top" wrapText="1"/>
    </xf>
    <xf numFmtId="0" fontId="4" fillId="0" borderId="1" xfId="4" applyNumberFormat="1" applyFont="1" applyFill="1" applyBorder="1" applyAlignment="1" applyProtection="1">
      <alignment horizontal="right"/>
    </xf>
    <xf numFmtId="0" fontId="4" fillId="0" borderId="0" xfId="1" applyNumberFormat="1" applyFont="1" applyFill="1" applyAlignment="1">
      <alignment horizontal="right" wrapText="1"/>
    </xf>
    <xf numFmtId="0" fontId="4" fillId="0" borderId="0" xfId="1" applyNumberFormat="1" applyFont="1" applyFill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wrapText="1"/>
    </xf>
    <xf numFmtId="164" fontId="4" fillId="0" borderId="0" xfId="1" applyNumberFormat="1" applyFont="1" applyFill="1" applyBorder="1" applyAlignment="1">
      <alignment horizontal="right" vertical="top"/>
    </xf>
    <xf numFmtId="0" fontId="4" fillId="0" borderId="0" xfId="1" applyNumberFormat="1" applyFont="1" applyFill="1" applyBorder="1" applyAlignment="1" applyProtection="1">
      <alignment horizontal="left" vertical="top"/>
    </xf>
    <xf numFmtId="0" fontId="4" fillId="0" borderId="0" xfId="1" applyNumberFormat="1" applyFont="1" applyFill="1" applyBorder="1" applyAlignment="1" applyProtection="1">
      <alignment horizontal="left" vertical="center" wrapText="1"/>
    </xf>
    <xf numFmtId="0" fontId="4" fillId="0" borderId="0" xfId="1" applyNumberFormat="1" applyFont="1" applyFill="1" applyAlignment="1">
      <alignment horizontal="right"/>
    </xf>
    <xf numFmtId="43" fontId="4" fillId="0" borderId="0" xfId="1" applyFont="1" applyFill="1" applyBorder="1" applyAlignment="1" applyProtection="1">
      <alignment horizontal="right" wrapText="1"/>
    </xf>
    <xf numFmtId="0" fontId="4" fillId="0" borderId="1" xfId="1" applyNumberFormat="1" applyFont="1" applyFill="1" applyBorder="1" applyAlignment="1">
      <alignment vertical="top"/>
    </xf>
    <xf numFmtId="0" fontId="4" fillId="0" borderId="1" xfId="1" applyNumberFormat="1" applyFont="1" applyFill="1" applyBorder="1" applyAlignment="1">
      <alignment horizontal="right" vertical="top"/>
    </xf>
    <xf numFmtId="0" fontId="7" fillId="0" borderId="1" xfId="1" applyNumberFormat="1" applyFont="1" applyFill="1" applyBorder="1" applyAlignment="1" applyProtection="1">
      <alignment horizontal="left" vertical="top"/>
    </xf>
    <xf numFmtId="0" fontId="4" fillId="0" borderId="1" xfId="1" applyNumberFormat="1" applyFont="1" applyFill="1" applyBorder="1" applyAlignment="1" applyProtection="1">
      <alignment horizontal="right" wrapText="1"/>
    </xf>
    <xf numFmtId="0" fontId="4" fillId="0" borderId="0" xfId="1" applyNumberFormat="1" applyFont="1" applyFill="1" applyBorder="1" applyAlignment="1" applyProtection="1">
      <alignment horizontal="right" wrapText="1"/>
    </xf>
    <xf numFmtId="0" fontId="4" fillId="0" borderId="1" xfId="1" applyNumberFormat="1" applyFont="1" applyFill="1" applyBorder="1" applyAlignment="1">
      <alignment horizontal="right"/>
    </xf>
    <xf numFmtId="0" fontId="4" fillId="0" borderId="1" xfId="1" applyNumberFormat="1" applyFont="1" applyFill="1" applyBorder="1" applyAlignment="1" applyProtection="1">
      <alignment horizontal="right"/>
    </xf>
    <xf numFmtId="0" fontId="4" fillId="0" borderId="0" xfId="1" applyNumberFormat="1" applyFont="1" applyFill="1" applyBorder="1"/>
    <xf numFmtId="0" fontId="4" fillId="0" borderId="0" xfId="1" applyNumberFormat="1" applyFont="1" applyFill="1" applyBorder="1" applyAlignment="1">
      <alignment horizontal="center" vertical="top"/>
    </xf>
    <xf numFmtId="0" fontId="4" fillId="0" borderId="0" xfId="5" applyNumberFormat="1" applyFont="1" applyFill="1" applyBorder="1" applyAlignment="1" applyProtection="1">
      <alignment horizontal="left" vertical="top" wrapText="1"/>
    </xf>
    <xf numFmtId="46" fontId="4" fillId="0" borderId="0" xfId="5" applyNumberFormat="1" applyFont="1" applyFill="1" applyBorder="1" applyAlignment="1" applyProtection="1">
      <alignment horizontal="right" vertical="top" wrapText="1"/>
    </xf>
    <xf numFmtId="0" fontId="4" fillId="0" borderId="0" xfId="3" applyFont="1" applyFill="1" applyBorder="1" applyAlignment="1" applyProtection="1">
      <alignment vertical="top" wrapText="1"/>
    </xf>
    <xf numFmtId="0" fontId="7" fillId="0" borderId="0" xfId="1" applyNumberFormat="1" applyFont="1" applyFill="1" applyAlignment="1" applyProtection="1">
      <alignment horizontal="left" vertical="top" wrapText="1"/>
    </xf>
    <xf numFmtId="49" fontId="7" fillId="0" borderId="0" xfId="1" applyNumberFormat="1" applyFont="1" applyFill="1" applyBorder="1" applyAlignment="1">
      <alignment horizontal="right" vertical="top"/>
    </xf>
    <xf numFmtId="0" fontId="7" fillId="0" borderId="0" xfId="1" applyNumberFormat="1" applyFont="1" applyFill="1" applyBorder="1" applyAlignment="1" applyProtection="1">
      <alignment horizontal="right" wrapText="1"/>
    </xf>
    <xf numFmtId="0" fontId="7" fillId="0" borderId="0" xfId="1" applyNumberFormat="1" applyFont="1" applyFill="1"/>
    <xf numFmtId="0" fontId="7" fillId="0" borderId="0" xfId="1" applyNumberFormat="1" applyFont="1" applyFill="1" applyAlignment="1">
      <alignment horizontal="center" vertical="top"/>
    </xf>
    <xf numFmtId="0" fontId="4" fillId="0" borderId="2" xfId="1" applyNumberFormat="1" applyFont="1" applyFill="1" applyBorder="1" applyAlignment="1" applyProtection="1">
      <alignment horizontal="left" vertical="top" wrapText="1"/>
    </xf>
    <xf numFmtId="0" fontId="7" fillId="0" borderId="0" xfId="1" applyNumberFormat="1" applyFont="1" applyFill="1" applyBorder="1" applyAlignment="1" applyProtection="1">
      <alignment horizontal="left" vertical="top" wrapText="1"/>
    </xf>
    <xf numFmtId="0" fontId="4" fillId="0" borderId="0" xfId="6" applyNumberFormat="1" applyFont="1" applyFill="1" applyAlignment="1">
      <alignment horizontal="center" vertical="top"/>
    </xf>
    <xf numFmtId="49" fontId="7" fillId="0" borderId="0" xfId="6" applyNumberFormat="1" applyFont="1" applyFill="1" applyAlignment="1">
      <alignment horizontal="right" vertical="top"/>
    </xf>
    <xf numFmtId="0" fontId="7" fillId="0" borderId="0" xfId="6" applyNumberFormat="1" applyFont="1" applyFill="1" applyAlignment="1" applyProtection="1">
      <alignment horizontal="left" vertical="top" wrapText="1"/>
    </xf>
    <xf numFmtId="0" fontId="4" fillId="0" borderId="0" xfId="6" applyNumberFormat="1" applyFont="1" applyFill="1" applyAlignment="1">
      <alignment vertical="top"/>
    </xf>
    <xf numFmtId="0" fontId="4" fillId="0" borderId="0" xfId="6" applyNumberFormat="1" applyFont="1" applyFill="1" applyAlignment="1">
      <alignment horizontal="right" vertical="top"/>
    </xf>
    <xf numFmtId="0" fontId="4" fillId="0" borderId="0" xfId="6" applyNumberFormat="1" applyFont="1" applyFill="1" applyAlignment="1" applyProtection="1">
      <alignment horizontal="left" vertical="top"/>
    </xf>
    <xf numFmtId="0" fontId="4" fillId="0" borderId="0" xfId="6" applyNumberFormat="1" applyFont="1" applyFill="1" applyAlignment="1" applyProtection="1">
      <alignment horizontal="left" vertical="top" wrapText="1"/>
    </xf>
    <xf numFmtId="0" fontId="4" fillId="0" borderId="0" xfId="4" applyFont="1" applyFill="1" applyBorder="1" applyAlignment="1" applyProtection="1"/>
    <xf numFmtId="0" fontId="4" fillId="0" borderId="0" xfId="4" applyNumberFormat="1" applyFont="1" applyFill="1" applyBorder="1" applyAlignment="1" applyProtection="1">
      <alignment horizontal="right" vertical="center"/>
    </xf>
    <xf numFmtId="0" fontId="4" fillId="0" borderId="0" xfId="5" applyFont="1" applyFill="1" applyBorder="1" applyProtection="1"/>
    <xf numFmtId="0" fontId="4" fillId="0" borderId="2" xfId="1" applyNumberFormat="1" applyFont="1" applyFill="1" applyBorder="1" applyAlignment="1">
      <alignment horizontal="right" wrapText="1"/>
    </xf>
    <xf numFmtId="0" fontId="4" fillId="0" borderId="3" xfId="1" applyNumberFormat="1" applyFont="1" applyFill="1" applyBorder="1" applyAlignment="1" applyProtection="1">
      <alignment horizontal="right"/>
    </xf>
    <xf numFmtId="0" fontId="4" fillId="0" borderId="3" xfId="1" applyNumberFormat="1" applyFont="1" applyFill="1" applyBorder="1"/>
    <xf numFmtId="0" fontId="7" fillId="0" borderId="0" xfId="1" applyNumberFormat="1" applyFont="1" applyFill="1" applyAlignment="1" applyProtection="1">
      <alignment horizontal="right"/>
    </xf>
    <xf numFmtId="0" fontId="7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vertical="top"/>
    </xf>
    <xf numFmtId="43" fontId="4" fillId="0" borderId="1" xfId="1" applyFont="1" applyFill="1" applyBorder="1" applyAlignment="1">
      <alignment horizontal="right" wrapText="1"/>
    </xf>
    <xf numFmtId="0" fontId="4" fillId="0" borderId="1" xfId="1" applyNumberFormat="1" applyFont="1" applyFill="1" applyBorder="1" applyAlignment="1">
      <alignment horizontal="right" wrapText="1"/>
    </xf>
    <xf numFmtId="0" fontId="4" fillId="0" borderId="1" xfId="4" applyNumberFormat="1" applyFont="1" applyFill="1" applyBorder="1" applyAlignment="1" applyProtection="1">
      <alignment horizontal="right" vertical="top" wrapText="1"/>
    </xf>
    <xf numFmtId="0" fontId="5" fillId="0" borderId="0" xfId="1" applyNumberFormat="1" applyFont="1" applyFill="1" applyBorder="1" applyAlignment="1">
      <alignment horizontal="right" wrapText="1"/>
    </xf>
    <xf numFmtId="0" fontId="4" fillId="0" borderId="1" xfId="4" applyNumberFormat="1" applyFont="1" applyFill="1" applyBorder="1" applyAlignment="1" applyProtection="1">
      <alignment horizontal="right" vertical="top" wrapText="1"/>
    </xf>
    <xf numFmtId="0" fontId="7" fillId="0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Alignment="1" applyProtection="1">
      <alignment horizontal="left" vertical="top" wrapText="1"/>
    </xf>
    <xf numFmtId="0" fontId="4" fillId="0" borderId="0" xfId="1" applyNumberFormat="1" applyFont="1" applyFill="1" applyAlignment="1" applyProtection="1">
      <alignment horizontal="right" vertical="top" wrapText="1"/>
    </xf>
  </cellXfs>
  <cellStyles count="7">
    <cellStyle name="Comma" xfId="1" builtinId="3"/>
    <cellStyle name="Comma 10" xfId="6"/>
    <cellStyle name="Normal" xfId="0" builtinId="0"/>
    <cellStyle name="Normal 2" xfId="2"/>
    <cellStyle name="Normal_budget for 03-04" xfId="3"/>
    <cellStyle name="Normal_BUDGET-2000" xfId="4"/>
    <cellStyle name="Normal_budgetDocNIC02-03" xfId="5"/>
  </cellStyles>
  <dxfs count="0"/>
  <tableStyles count="0" defaultTableStyle="TableStyleMedium9" defaultPivotStyle="PivotStyleLight16"/>
  <colors>
    <mruColors>
      <color rgb="FFFF0066"/>
      <color rgb="FFFFCCFF"/>
      <color rgb="FFFF99FF"/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22" transitionEvaluation="1" codeName="Sheet1">
    <tabColor rgb="FFC00000"/>
  </sheetPr>
  <dimension ref="A1:G147"/>
  <sheetViews>
    <sheetView tabSelected="1" view="pageBreakPreview" topLeftCell="A22" zoomScaleNormal="130" zoomScaleSheetLayoutView="100" workbookViewId="0">
      <selection activeCell="H48" sqref="H48:XFD48"/>
    </sheetView>
  </sheetViews>
  <sheetFormatPr defaultColWidth="11" defaultRowHeight="12.75"/>
  <cols>
    <col min="1" max="1" width="5.7109375" style="2" customWidth="1"/>
    <col min="2" max="2" width="8.28515625" style="10" customWidth="1"/>
    <col min="3" max="3" width="35.7109375" style="2" customWidth="1"/>
    <col min="4" max="5" width="10.7109375" style="3" customWidth="1"/>
    <col min="6" max="6" width="11" style="3" customWidth="1"/>
    <col min="7" max="7" width="11.140625" style="3" customWidth="1"/>
    <col min="8" max="16384" width="11" style="3"/>
  </cols>
  <sheetData>
    <row r="1" spans="1:7">
      <c r="A1" s="111" t="s">
        <v>38</v>
      </c>
      <c r="B1" s="111"/>
      <c r="C1" s="111"/>
      <c r="D1" s="111"/>
      <c r="E1" s="111"/>
      <c r="F1" s="111"/>
      <c r="G1" s="111"/>
    </row>
    <row r="2" spans="1:7">
      <c r="A2" s="111" t="s">
        <v>39</v>
      </c>
      <c r="B2" s="111"/>
      <c r="C2" s="111"/>
      <c r="D2" s="111"/>
      <c r="E2" s="111"/>
      <c r="F2" s="111"/>
      <c r="G2" s="111"/>
    </row>
    <row r="3" spans="1:7">
      <c r="A3" s="6"/>
      <c r="B3" s="7"/>
      <c r="C3" s="9"/>
      <c r="D3" s="8"/>
      <c r="F3" s="8"/>
      <c r="G3" s="8"/>
    </row>
    <row r="4" spans="1:7">
      <c r="C4" s="11" t="s">
        <v>21</v>
      </c>
      <c r="D4" s="12">
        <v>3425</v>
      </c>
      <c r="E4" s="13" t="s">
        <v>0</v>
      </c>
      <c r="F4" s="14"/>
      <c r="G4" s="14"/>
    </row>
    <row r="5" spans="1:7" ht="27.75" customHeight="1">
      <c r="A5" s="113" t="s">
        <v>91</v>
      </c>
      <c r="B5" s="113"/>
      <c r="C5" s="113"/>
      <c r="D5" s="87">
        <v>5425</v>
      </c>
      <c r="E5" s="112" t="s">
        <v>70</v>
      </c>
      <c r="F5" s="112"/>
      <c r="G5" s="112"/>
    </row>
    <row r="6" spans="1:7">
      <c r="C6" s="12"/>
      <c r="E6" s="13"/>
      <c r="F6" s="14"/>
      <c r="G6" s="14"/>
    </row>
    <row r="7" spans="1:7" ht="27.6" customHeight="1">
      <c r="A7" s="112" t="s">
        <v>92</v>
      </c>
      <c r="B7" s="112"/>
      <c r="C7" s="112"/>
      <c r="D7" s="112"/>
      <c r="E7" s="112"/>
      <c r="F7" s="112"/>
      <c r="G7" s="112"/>
    </row>
    <row r="8" spans="1:7">
      <c r="A8" s="16"/>
      <c r="C8" s="3"/>
      <c r="D8" s="9" t="s">
        <v>17</v>
      </c>
      <c r="E8" s="9" t="s">
        <v>18</v>
      </c>
      <c r="F8" s="9" t="s">
        <v>3</v>
      </c>
    </row>
    <row r="9" spans="1:7">
      <c r="A9" s="16"/>
      <c r="C9" s="18" t="s">
        <v>1</v>
      </c>
      <c r="D9" s="12">
        <f>G92</f>
        <v>124278</v>
      </c>
      <c r="E9" s="9">
        <f>G122</f>
        <v>4741</v>
      </c>
      <c r="F9" s="12">
        <f>SUM(D9:E9)</f>
        <v>129019</v>
      </c>
    </row>
    <row r="10" spans="1:7">
      <c r="A10" s="16"/>
      <c r="D10" s="18"/>
      <c r="E10" s="17"/>
    </row>
    <row r="11" spans="1:7">
      <c r="A11" s="15" t="s">
        <v>16</v>
      </c>
      <c r="C11" s="15"/>
    </row>
    <row r="12" spans="1:7">
      <c r="A12" s="19"/>
      <c r="B12" s="20"/>
      <c r="C12" s="21"/>
      <c r="D12" s="22"/>
      <c r="E12" s="22"/>
      <c r="F12" s="22"/>
      <c r="G12" s="23" t="s">
        <v>22</v>
      </c>
    </row>
    <row r="13" spans="1:7" s="27" customFormat="1" ht="25.5">
      <c r="A13" s="24"/>
      <c r="B13" s="25"/>
      <c r="C13" s="26"/>
      <c r="D13" s="61" t="s">
        <v>43</v>
      </c>
      <c r="E13" s="108" t="s">
        <v>44</v>
      </c>
      <c r="F13" s="108" t="s">
        <v>45</v>
      </c>
      <c r="G13" s="110" t="s">
        <v>44</v>
      </c>
    </row>
    <row r="14" spans="1:7" s="99" customFormat="1">
      <c r="A14" s="19"/>
      <c r="B14" s="97" t="s">
        <v>2</v>
      </c>
      <c r="C14" s="5"/>
      <c r="D14" s="98" t="s">
        <v>50</v>
      </c>
      <c r="E14" s="98" t="s">
        <v>53</v>
      </c>
      <c r="F14" s="98" t="s">
        <v>53</v>
      </c>
      <c r="G14" s="98" t="s">
        <v>93</v>
      </c>
    </row>
    <row r="15" spans="1:7" s="27" customFormat="1" ht="27" customHeight="1">
      <c r="A15" s="28"/>
      <c r="B15" s="29"/>
      <c r="C15" s="21"/>
      <c r="D15" s="30"/>
      <c r="E15" s="30"/>
      <c r="F15" s="30"/>
      <c r="G15" s="31"/>
    </row>
    <row r="16" spans="1:7">
      <c r="C16" s="32" t="s">
        <v>4</v>
      </c>
      <c r="D16" s="33"/>
      <c r="E16" s="33"/>
      <c r="F16" s="33"/>
      <c r="G16" s="33"/>
    </row>
    <row r="17" spans="1:7">
      <c r="A17" s="2" t="s">
        <v>5</v>
      </c>
      <c r="B17" s="34">
        <v>3425</v>
      </c>
      <c r="C17" s="32" t="s">
        <v>0</v>
      </c>
    </row>
    <row r="18" spans="1:7">
      <c r="B18" s="10">
        <v>60</v>
      </c>
      <c r="C18" s="15" t="s">
        <v>6</v>
      </c>
    </row>
    <row r="19" spans="1:7">
      <c r="B19" s="34">
        <v>60.000999999999998</v>
      </c>
      <c r="C19" s="32" t="s">
        <v>7</v>
      </c>
    </row>
    <row r="20" spans="1:7" ht="14.45" customHeight="1">
      <c r="B20" s="10">
        <v>37</v>
      </c>
      <c r="C20" s="15" t="s">
        <v>8</v>
      </c>
    </row>
    <row r="21" spans="1:7" ht="15" customHeight="1">
      <c r="B21" s="63" t="s">
        <v>9</v>
      </c>
      <c r="C21" s="1" t="s">
        <v>10</v>
      </c>
      <c r="D21" s="69">
        <f>54675-1</f>
        <v>54674</v>
      </c>
      <c r="E21" s="62">
        <v>61496</v>
      </c>
      <c r="F21" s="69">
        <f>61496-5253</f>
        <v>56243</v>
      </c>
      <c r="G21" s="62">
        <v>34319</v>
      </c>
    </row>
    <row r="22" spans="1:7" ht="15" customHeight="1">
      <c r="B22" s="63" t="s">
        <v>36</v>
      </c>
      <c r="C22" s="1" t="s">
        <v>37</v>
      </c>
      <c r="D22" s="62">
        <v>4593</v>
      </c>
      <c r="E22" s="62">
        <v>4351</v>
      </c>
      <c r="F22" s="69">
        <f>4351+395</f>
        <v>4746</v>
      </c>
      <c r="G22" s="62">
        <v>8975</v>
      </c>
    </row>
    <row r="23" spans="1:7" s="27" customFormat="1" ht="15" customHeight="1">
      <c r="A23" s="80"/>
      <c r="B23" s="81" t="s">
        <v>61</v>
      </c>
      <c r="C23" s="80" t="s">
        <v>54</v>
      </c>
      <c r="D23" s="70">
        <v>0</v>
      </c>
      <c r="E23" s="75">
        <v>1</v>
      </c>
      <c r="F23" s="75">
        <v>1</v>
      </c>
      <c r="G23" s="75">
        <v>1716</v>
      </c>
    </row>
    <row r="24" spans="1:7" s="27" customFormat="1" ht="15" customHeight="1">
      <c r="A24" s="80"/>
      <c r="B24" s="81" t="s">
        <v>62</v>
      </c>
      <c r="C24" s="80" t="s">
        <v>55</v>
      </c>
      <c r="D24" s="70">
        <v>0</v>
      </c>
      <c r="E24" s="75">
        <v>1</v>
      </c>
      <c r="F24" s="75">
        <v>1</v>
      </c>
      <c r="G24" s="75">
        <v>28418</v>
      </c>
    </row>
    <row r="25" spans="1:7" s="27" customFormat="1" ht="15" customHeight="1">
      <c r="A25" s="80"/>
      <c r="B25" s="81" t="s">
        <v>63</v>
      </c>
      <c r="C25" s="80" t="s">
        <v>56</v>
      </c>
      <c r="D25" s="70">
        <v>0</v>
      </c>
      <c r="E25" s="75">
        <v>1</v>
      </c>
      <c r="F25" s="75">
        <v>1</v>
      </c>
      <c r="G25" s="75">
        <v>1</v>
      </c>
    </row>
    <row r="26" spans="1:7" s="27" customFormat="1" ht="15" customHeight="1">
      <c r="A26" s="80"/>
      <c r="B26" s="81" t="s">
        <v>64</v>
      </c>
      <c r="C26" s="80" t="s">
        <v>57</v>
      </c>
      <c r="D26" s="70">
        <v>0</v>
      </c>
      <c r="E26" s="75">
        <v>1</v>
      </c>
      <c r="F26" s="75">
        <v>1</v>
      </c>
      <c r="G26" s="75">
        <v>1</v>
      </c>
    </row>
    <row r="27" spans="1:7" ht="15" customHeight="1">
      <c r="B27" s="63" t="s">
        <v>11</v>
      </c>
      <c r="C27" s="82" t="s">
        <v>58</v>
      </c>
      <c r="D27" s="62">
        <v>204</v>
      </c>
      <c r="E27" s="62">
        <v>249</v>
      </c>
      <c r="F27" s="69">
        <v>249</v>
      </c>
      <c r="G27" s="62">
        <v>249</v>
      </c>
    </row>
    <row r="28" spans="1:7" s="27" customFormat="1" ht="15" customHeight="1">
      <c r="A28" s="80"/>
      <c r="B28" s="81" t="s">
        <v>65</v>
      </c>
      <c r="C28" s="80" t="s">
        <v>59</v>
      </c>
      <c r="D28" s="70">
        <v>0</v>
      </c>
      <c r="E28" s="75">
        <v>1</v>
      </c>
      <c r="F28" s="75">
        <v>1</v>
      </c>
      <c r="G28" s="75">
        <v>1</v>
      </c>
    </row>
    <row r="29" spans="1:7" ht="15" customHeight="1">
      <c r="B29" s="63" t="s">
        <v>12</v>
      </c>
      <c r="C29" s="1" t="s">
        <v>13</v>
      </c>
      <c r="D29" s="69">
        <v>1536</v>
      </c>
      <c r="E29" s="62">
        <v>1597</v>
      </c>
      <c r="F29" s="69">
        <v>1597</v>
      </c>
      <c r="G29" s="62">
        <v>1597</v>
      </c>
    </row>
    <row r="30" spans="1:7" s="27" customFormat="1" ht="15" customHeight="1">
      <c r="A30" s="80"/>
      <c r="B30" s="81" t="s">
        <v>66</v>
      </c>
      <c r="C30" s="80" t="s">
        <v>60</v>
      </c>
      <c r="D30" s="70">
        <v>0</v>
      </c>
      <c r="E30" s="75">
        <v>1</v>
      </c>
      <c r="F30" s="75">
        <v>1</v>
      </c>
      <c r="G30" s="75">
        <v>1</v>
      </c>
    </row>
    <row r="31" spans="1:7" s="27" customFormat="1" ht="15" customHeight="1">
      <c r="A31" s="80"/>
      <c r="B31" s="63" t="s">
        <v>67</v>
      </c>
      <c r="C31" s="80" t="s">
        <v>68</v>
      </c>
      <c r="D31" s="70">
        <v>0</v>
      </c>
      <c r="E31" s="75">
        <v>400</v>
      </c>
      <c r="F31" s="75">
        <v>400</v>
      </c>
      <c r="G31" s="75">
        <v>5400</v>
      </c>
    </row>
    <row r="32" spans="1:7" ht="15" customHeight="1">
      <c r="B32" s="63" t="s">
        <v>20</v>
      </c>
      <c r="C32" s="1" t="s">
        <v>19</v>
      </c>
      <c r="D32" s="62">
        <v>400</v>
      </c>
      <c r="E32" s="35">
        <v>0</v>
      </c>
      <c r="F32" s="35">
        <v>0</v>
      </c>
      <c r="G32" s="35">
        <v>0</v>
      </c>
    </row>
    <row r="33" spans="1:7" ht="15" customHeight="1">
      <c r="A33" s="2" t="s">
        <v>3</v>
      </c>
      <c r="B33" s="10">
        <v>37</v>
      </c>
      <c r="C33" s="15" t="s">
        <v>8</v>
      </c>
      <c r="D33" s="44">
        <f t="shared" ref="D33:F33" si="0">SUM(D21:D32)</f>
        <v>61407</v>
      </c>
      <c r="E33" s="44">
        <f t="shared" si="0"/>
        <v>68099</v>
      </c>
      <c r="F33" s="44">
        <f t="shared" si="0"/>
        <v>63241</v>
      </c>
      <c r="G33" s="44">
        <v>80678</v>
      </c>
    </row>
    <row r="34" spans="1:7" ht="14.1" customHeight="1">
      <c r="A34" s="2" t="s">
        <v>3</v>
      </c>
      <c r="B34" s="34">
        <v>60.000999999999998</v>
      </c>
      <c r="C34" s="32" t="s">
        <v>7</v>
      </c>
      <c r="D34" s="44">
        <f t="shared" ref="D34:F34" si="1">D33</f>
        <v>61407</v>
      </c>
      <c r="E34" s="37">
        <f t="shared" si="1"/>
        <v>68099</v>
      </c>
      <c r="F34" s="44">
        <f t="shared" si="1"/>
        <v>63241</v>
      </c>
      <c r="G34" s="37">
        <v>80678</v>
      </c>
    </row>
    <row r="35" spans="1:7">
      <c r="C35" s="15"/>
      <c r="D35" s="38"/>
      <c r="E35" s="4"/>
      <c r="F35" s="4"/>
      <c r="G35" s="4"/>
    </row>
    <row r="36" spans="1:7" ht="15" customHeight="1">
      <c r="A36" s="6"/>
      <c r="B36" s="39">
        <v>60.2</v>
      </c>
      <c r="C36" s="40" t="s">
        <v>14</v>
      </c>
      <c r="D36" s="38"/>
      <c r="E36" s="4"/>
      <c r="F36" s="4"/>
      <c r="G36" s="4"/>
    </row>
    <row r="37" spans="1:7" ht="15" customHeight="1">
      <c r="A37" s="6"/>
      <c r="B37" s="7">
        <v>60</v>
      </c>
      <c r="C37" s="41" t="s">
        <v>23</v>
      </c>
      <c r="D37" s="38"/>
      <c r="E37" s="4"/>
      <c r="F37" s="4"/>
      <c r="G37" s="4"/>
    </row>
    <row r="38" spans="1:7" ht="15" customHeight="1">
      <c r="A38" s="6"/>
      <c r="B38" s="64" t="s">
        <v>15</v>
      </c>
      <c r="C38" s="42" t="s">
        <v>69</v>
      </c>
      <c r="D38" s="38">
        <v>4000</v>
      </c>
      <c r="E38" s="58">
        <v>4000</v>
      </c>
      <c r="F38" s="38">
        <v>4000</v>
      </c>
      <c r="G38" s="58">
        <v>4000</v>
      </c>
    </row>
    <row r="39" spans="1:7" ht="15" customHeight="1">
      <c r="A39" s="6"/>
      <c r="B39" s="64" t="s">
        <v>26</v>
      </c>
      <c r="C39" s="42" t="s">
        <v>27</v>
      </c>
      <c r="D39" s="58">
        <v>2000</v>
      </c>
      <c r="E39" s="43">
        <v>0</v>
      </c>
      <c r="F39" s="43">
        <v>0</v>
      </c>
      <c r="G39" s="43">
        <v>0</v>
      </c>
    </row>
    <row r="40" spans="1:7" ht="15" customHeight="1">
      <c r="A40" s="6"/>
      <c r="B40" s="64" t="s">
        <v>24</v>
      </c>
      <c r="C40" s="42" t="s">
        <v>25</v>
      </c>
      <c r="D40" s="58">
        <v>3000</v>
      </c>
      <c r="E40" s="43">
        <v>0</v>
      </c>
      <c r="F40" s="43">
        <v>0</v>
      </c>
      <c r="G40" s="43">
        <v>0</v>
      </c>
    </row>
    <row r="41" spans="1:7" ht="15" customHeight="1">
      <c r="A41" s="6"/>
      <c r="B41" s="64" t="s">
        <v>28</v>
      </c>
      <c r="C41" s="42" t="s">
        <v>32</v>
      </c>
      <c r="D41" s="58">
        <v>2500</v>
      </c>
      <c r="E41" s="43">
        <v>0</v>
      </c>
      <c r="F41" s="43">
        <v>0</v>
      </c>
      <c r="G41" s="43">
        <v>0</v>
      </c>
    </row>
    <row r="42" spans="1:7" ht="15" customHeight="1">
      <c r="A42" s="6"/>
      <c r="B42" s="64" t="s">
        <v>29</v>
      </c>
      <c r="C42" s="42" t="s">
        <v>33</v>
      </c>
      <c r="D42" s="58">
        <v>1000</v>
      </c>
      <c r="E42" s="43">
        <v>0</v>
      </c>
      <c r="F42" s="43">
        <v>0</v>
      </c>
      <c r="G42" s="43">
        <v>0</v>
      </c>
    </row>
    <row r="43" spans="1:7" ht="15" customHeight="1">
      <c r="A43" s="6"/>
      <c r="B43" s="64" t="s">
        <v>30</v>
      </c>
      <c r="C43" s="42" t="s">
        <v>34</v>
      </c>
      <c r="D43" s="58">
        <v>2500</v>
      </c>
      <c r="E43" s="43">
        <v>0</v>
      </c>
      <c r="F43" s="43">
        <v>0</v>
      </c>
      <c r="G43" s="43">
        <v>0</v>
      </c>
    </row>
    <row r="44" spans="1:7" ht="15" customHeight="1">
      <c r="A44" s="6"/>
      <c r="B44" s="64" t="s">
        <v>31</v>
      </c>
      <c r="C44" s="42" t="s">
        <v>35</v>
      </c>
      <c r="D44" s="58">
        <v>800</v>
      </c>
      <c r="E44" s="43">
        <v>0</v>
      </c>
      <c r="F44" s="43">
        <v>0</v>
      </c>
      <c r="G44" s="43">
        <v>0</v>
      </c>
    </row>
    <row r="45" spans="1:7" ht="15" customHeight="1">
      <c r="A45" s="6"/>
      <c r="B45" s="7" t="s">
        <v>40</v>
      </c>
      <c r="C45" s="68" t="s">
        <v>42</v>
      </c>
      <c r="D45" s="58">
        <v>2000</v>
      </c>
      <c r="E45" s="43">
        <v>0</v>
      </c>
      <c r="F45" s="43">
        <v>0</v>
      </c>
      <c r="G45" s="43">
        <v>0</v>
      </c>
    </row>
    <row r="46" spans="1:7" ht="15" customHeight="1">
      <c r="A46" s="6"/>
      <c r="B46" s="64" t="s">
        <v>41</v>
      </c>
      <c r="C46" s="42" t="s">
        <v>46</v>
      </c>
      <c r="D46" s="58">
        <v>2000</v>
      </c>
      <c r="E46" s="43">
        <v>0</v>
      </c>
      <c r="F46" s="43">
        <v>0</v>
      </c>
      <c r="G46" s="43">
        <v>0</v>
      </c>
    </row>
    <row r="47" spans="1:7" ht="15" customHeight="1">
      <c r="A47" s="6"/>
      <c r="B47" s="64" t="s">
        <v>51</v>
      </c>
      <c r="C47" s="42" t="s">
        <v>52</v>
      </c>
      <c r="D47" s="58">
        <v>1500</v>
      </c>
      <c r="E47" s="43">
        <v>0</v>
      </c>
      <c r="F47" s="43">
        <v>0</v>
      </c>
      <c r="G47" s="43">
        <v>0</v>
      </c>
    </row>
    <row r="48" spans="1:7" s="78" customFormat="1" ht="15" customHeight="1">
      <c r="A48" s="45" t="s">
        <v>3</v>
      </c>
      <c r="B48" s="46">
        <v>60</v>
      </c>
      <c r="C48" s="88" t="s">
        <v>23</v>
      </c>
      <c r="D48" s="44">
        <f t="shared" ref="D48:F48" si="2">SUM(D38:D47)</f>
        <v>21300</v>
      </c>
      <c r="E48" s="44">
        <f t="shared" si="2"/>
        <v>4000</v>
      </c>
      <c r="F48" s="44">
        <f t="shared" si="2"/>
        <v>4000</v>
      </c>
      <c r="G48" s="37">
        <v>4000</v>
      </c>
    </row>
    <row r="49" spans="1:7">
      <c r="A49" s="6"/>
      <c r="B49" s="7"/>
      <c r="C49" s="41"/>
      <c r="D49" s="38"/>
      <c r="E49" s="38"/>
      <c r="F49" s="38"/>
      <c r="G49" s="58"/>
    </row>
    <row r="50" spans="1:7" ht="15" customHeight="1">
      <c r="A50" s="6"/>
      <c r="B50" s="7">
        <v>62</v>
      </c>
      <c r="C50" s="67" t="s">
        <v>25</v>
      </c>
      <c r="D50" s="38"/>
      <c r="E50" s="38"/>
      <c r="F50" s="38"/>
      <c r="G50" s="58"/>
    </row>
    <row r="51" spans="1:7" ht="15" customHeight="1">
      <c r="A51" s="6"/>
      <c r="B51" s="7" t="s">
        <v>75</v>
      </c>
      <c r="C51" s="41" t="s">
        <v>76</v>
      </c>
      <c r="D51" s="43">
        <v>0</v>
      </c>
      <c r="E51" s="58">
        <v>4000</v>
      </c>
      <c r="F51" s="58">
        <v>4000</v>
      </c>
      <c r="G51" s="58">
        <v>3500</v>
      </c>
    </row>
    <row r="52" spans="1:7" ht="15" customHeight="1">
      <c r="A52" s="6" t="s">
        <v>3</v>
      </c>
      <c r="B52" s="7">
        <v>62</v>
      </c>
      <c r="C52" s="67" t="s">
        <v>25</v>
      </c>
      <c r="D52" s="36">
        <f t="shared" ref="D52:F52" si="3">D51</f>
        <v>0</v>
      </c>
      <c r="E52" s="37">
        <f t="shared" si="3"/>
        <v>4000</v>
      </c>
      <c r="F52" s="37">
        <f t="shared" si="3"/>
        <v>4000</v>
      </c>
      <c r="G52" s="37">
        <v>3500</v>
      </c>
    </row>
    <row r="53" spans="1:7">
      <c r="A53" s="6"/>
      <c r="B53" s="7"/>
      <c r="C53" s="67"/>
      <c r="D53" s="38"/>
      <c r="E53" s="38"/>
      <c r="F53" s="38"/>
      <c r="G53" s="38"/>
    </row>
    <row r="54" spans="1:7" ht="15" customHeight="1">
      <c r="A54" s="6"/>
      <c r="B54" s="7">
        <v>63</v>
      </c>
      <c r="C54" s="42" t="s">
        <v>32</v>
      </c>
      <c r="D54" s="38"/>
      <c r="E54" s="38"/>
      <c r="F54" s="38"/>
      <c r="G54" s="38"/>
    </row>
    <row r="55" spans="1:7" ht="15" customHeight="1">
      <c r="A55" s="6"/>
      <c r="B55" s="7" t="s">
        <v>77</v>
      </c>
      <c r="C55" s="41" t="s">
        <v>76</v>
      </c>
      <c r="D55" s="43">
        <v>0</v>
      </c>
      <c r="E55" s="58">
        <v>5000</v>
      </c>
      <c r="F55" s="58">
        <v>5000</v>
      </c>
      <c r="G55" s="58">
        <v>8600</v>
      </c>
    </row>
    <row r="56" spans="1:7" ht="15" customHeight="1">
      <c r="A56" s="6" t="s">
        <v>3</v>
      </c>
      <c r="B56" s="7">
        <v>63</v>
      </c>
      <c r="C56" s="42" t="s">
        <v>32</v>
      </c>
      <c r="D56" s="36">
        <f t="shared" ref="D56:F56" si="4">D55</f>
        <v>0</v>
      </c>
      <c r="E56" s="37">
        <f t="shared" si="4"/>
        <v>5000</v>
      </c>
      <c r="F56" s="37">
        <f t="shared" si="4"/>
        <v>5000</v>
      </c>
      <c r="G56" s="37">
        <v>8600</v>
      </c>
    </row>
    <row r="57" spans="1:7">
      <c r="A57" s="6"/>
      <c r="B57" s="7"/>
      <c r="C57" s="42"/>
      <c r="D57" s="38"/>
      <c r="E57" s="38"/>
      <c r="F57" s="38"/>
      <c r="G57" s="38"/>
    </row>
    <row r="58" spans="1:7" ht="15" customHeight="1">
      <c r="A58" s="6"/>
      <c r="B58" s="7">
        <v>64</v>
      </c>
      <c r="C58" s="42" t="s">
        <v>33</v>
      </c>
      <c r="D58" s="38"/>
      <c r="E58" s="38"/>
      <c r="F58" s="38"/>
      <c r="G58" s="38"/>
    </row>
    <row r="59" spans="1:7" ht="15" customHeight="1">
      <c r="A59" s="6"/>
      <c r="B59" s="7" t="s">
        <v>78</v>
      </c>
      <c r="C59" s="41" t="s">
        <v>76</v>
      </c>
      <c r="D59" s="43">
        <v>0</v>
      </c>
      <c r="E59" s="58">
        <v>2500</v>
      </c>
      <c r="F59" s="58">
        <v>2500</v>
      </c>
      <c r="G59" s="58">
        <v>4000</v>
      </c>
    </row>
    <row r="60" spans="1:7" ht="15" customHeight="1">
      <c r="A60" s="6" t="s">
        <v>3</v>
      </c>
      <c r="B60" s="7">
        <v>64</v>
      </c>
      <c r="C60" s="42" t="s">
        <v>33</v>
      </c>
      <c r="D60" s="36">
        <f t="shared" ref="D60:F60" si="5">D59</f>
        <v>0</v>
      </c>
      <c r="E60" s="37">
        <f t="shared" si="5"/>
        <v>2500</v>
      </c>
      <c r="F60" s="37">
        <f t="shared" si="5"/>
        <v>2500</v>
      </c>
      <c r="G60" s="37">
        <v>4000</v>
      </c>
    </row>
    <row r="61" spans="1:7">
      <c r="A61" s="6"/>
      <c r="B61" s="7"/>
      <c r="C61" s="67"/>
      <c r="D61" s="38"/>
      <c r="E61" s="38"/>
      <c r="F61" s="38"/>
      <c r="G61" s="38"/>
    </row>
    <row r="62" spans="1:7" ht="15" customHeight="1">
      <c r="A62" s="6"/>
      <c r="B62" s="7">
        <v>65</v>
      </c>
      <c r="C62" s="42" t="s">
        <v>35</v>
      </c>
      <c r="D62" s="38"/>
      <c r="E62" s="38"/>
      <c r="F62" s="38"/>
      <c r="G62" s="38"/>
    </row>
    <row r="63" spans="1:7" ht="15" customHeight="1">
      <c r="A63" s="6"/>
      <c r="B63" s="7" t="s">
        <v>79</v>
      </c>
      <c r="C63" s="41" t="s">
        <v>76</v>
      </c>
      <c r="D63" s="43">
        <v>0</v>
      </c>
      <c r="E63" s="58">
        <v>2500</v>
      </c>
      <c r="F63" s="58">
        <v>2500</v>
      </c>
      <c r="G63" s="58">
        <v>2500</v>
      </c>
    </row>
    <row r="64" spans="1:7" ht="15" customHeight="1">
      <c r="A64" s="6" t="s">
        <v>3</v>
      </c>
      <c r="B64" s="7">
        <v>65</v>
      </c>
      <c r="C64" s="42" t="s">
        <v>35</v>
      </c>
      <c r="D64" s="36">
        <f t="shared" ref="D64:F64" si="6">D63</f>
        <v>0</v>
      </c>
      <c r="E64" s="37">
        <f t="shared" si="6"/>
        <v>2500</v>
      </c>
      <c r="F64" s="37">
        <f t="shared" si="6"/>
        <v>2500</v>
      </c>
      <c r="G64" s="37">
        <v>2500</v>
      </c>
    </row>
    <row r="65" spans="1:7">
      <c r="A65" s="6"/>
      <c r="B65" s="7"/>
      <c r="C65" s="42"/>
      <c r="D65" s="38"/>
      <c r="E65" s="38"/>
      <c r="F65" s="38"/>
      <c r="G65" s="38"/>
    </row>
    <row r="66" spans="1:7" ht="15" customHeight="1">
      <c r="A66" s="6"/>
      <c r="B66" s="7">
        <v>66</v>
      </c>
      <c r="C66" s="42" t="s">
        <v>52</v>
      </c>
      <c r="D66" s="38"/>
      <c r="E66" s="38"/>
      <c r="F66" s="38"/>
      <c r="G66" s="38"/>
    </row>
    <row r="67" spans="1:7" ht="15" customHeight="1">
      <c r="A67" s="6"/>
      <c r="B67" s="7" t="s">
        <v>80</v>
      </c>
      <c r="C67" s="41" t="s">
        <v>76</v>
      </c>
      <c r="D67" s="43">
        <v>0</v>
      </c>
      <c r="E67" s="58">
        <v>1500</v>
      </c>
      <c r="F67" s="58">
        <v>1500</v>
      </c>
      <c r="G67" s="58">
        <v>3000</v>
      </c>
    </row>
    <row r="68" spans="1:7" ht="15" customHeight="1">
      <c r="A68" s="6" t="s">
        <v>3</v>
      </c>
      <c r="B68" s="7">
        <v>66</v>
      </c>
      <c r="C68" s="42" t="s">
        <v>52</v>
      </c>
      <c r="D68" s="36">
        <f t="shared" ref="D68:F68" si="7">D67</f>
        <v>0</v>
      </c>
      <c r="E68" s="37">
        <f t="shared" si="7"/>
        <v>1500</v>
      </c>
      <c r="F68" s="37">
        <f t="shared" si="7"/>
        <v>1500</v>
      </c>
      <c r="G68" s="37">
        <v>3000</v>
      </c>
    </row>
    <row r="69" spans="1:7">
      <c r="A69" s="6"/>
      <c r="B69" s="7"/>
      <c r="C69" s="42"/>
      <c r="D69" s="38"/>
      <c r="E69" s="38"/>
      <c r="F69" s="38"/>
      <c r="G69" s="38"/>
    </row>
    <row r="70" spans="1:7">
      <c r="A70" s="6"/>
      <c r="B70" s="7">
        <v>67</v>
      </c>
      <c r="C70" s="42" t="s">
        <v>34</v>
      </c>
      <c r="D70" s="38"/>
      <c r="E70" s="38"/>
      <c r="F70" s="38"/>
      <c r="G70" s="38"/>
    </row>
    <row r="71" spans="1:7">
      <c r="A71" s="6"/>
      <c r="B71" s="7" t="s">
        <v>82</v>
      </c>
      <c r="C71" s="41" t="s">
        <v>76</v>
      </c>
      <c r="D71" s="43">
        <v>0</v>
      </c>
      <c r="E71" s="58">
        <v>5000</v>
      </c>
      <c r="F71" s="58">
        <v>5000</v>
      </c>
      <c r="G71" s="58">
        <v>6000</v>
      </c>
    </row>
    <row r="72" spans="1:7">
      <c r="A72" s="6" t="s">
        <v>3</v>
      </c>
      <c r="B72" s="7">
        <v>67</v>
      </c>
      <c r="C72" s="42" t="s">
        <v>34</v>
      </c>
      <c r="D72" s="36">
        <f t="shared" ref="D72:F72" si="8">D71</f>
        <v>0</v>
      </c>
      <c r="E72" s="37">
        <f t="shared" si="8"/>
        <v>5000</v>
      </c>
      <c r="F72" s="37">
        <f t="shared" si="8"/>
        <v>5000</v>
      </c>
      <c r="G72" s="37">
        <v>6000</v>
      </c>
    </row>
    <row r="73" spans="1:7">
      <c r="A73" s="6"/>
      <c r="B73" s="7"/>
      <c r="C73" s="42"/>
      <c r="D73" s="76"/>
      <c r="E73" s="76"/>
      <c r="F73" s="76"/>
      <c r="G73" s="76"/>
    </row>
    <row r="74" spans="1:7">
      <c r="A74" s="6"/>
      <c r="B74" s="7">
        <v>68</v>
      </c>
      <c r="C74" s="42" t="s">
        <v>88</v>
      </c>
      <c r="D74" s="38"/>
      <c r="E74" s="38"/>
      <c r="F74" s="38"/>
      <c r="G74" s="38"/>
    </row>
    <row r="75" spans="1:7">
      <c r="A75" s="6"/>
      <c r="B75" s="7" t="s">
        <v>89</v>
      </c>
      <c r="C75" s="41" t="s">
        <v>76</v>
      </c>
      <c r="D75" s="43">
        <v>0</v>
      </c>
      <c r="E75" s="58">
        <v>7500</v>
      </c>
      <c r="F75" s="58">
        <v>7500</v>
      </c>
      <c r="G75" s="58">
        <v>5000</v>
      </c>
    </row>
    <row r="76" spans="1:7">
      <c r="A76" s="6" t="s">
        <v>3</v>
      </c>
      <c r="B76" s="7">
        <v>68</v>
      </c>
      <c r="C76" s="42" t="s">
        <v>88</v>
      </c>
      <c r="D76" s="36">
        <f t="shared" ref="D76:F76" si="9">D75</f>
        <v>0</v>
      </c>
      <c r="E76" s="37">
        <f t="shared" si="9"/>
        <v>7500</v>
      </c>
      <c r="F76" s="37">
        <f t="shared" si="9"/>
        <v>7500</v>
      </c>
      <c r="G76" s="37">
        <v>5000</v>
      </c>
    </row>
    <row r="77" spans="1:7">
      <c r="A77" s="6"/>
      <c r="B77" s="7"/>
      <c r="C77" s="42"/>
      <c r="D77" s="38"/>
      <c r="E77" s="38"/>
      <c r="F77" s="38"/>
      <c r="G77" s="38"/>
    </row>
    <row r="78" spans="1:7">
      <c r="A78" s="6"/>
      <c r="B78" s="7">
        <v>69</v>
      </c>
      <c r="C78" s="42" t="s">
        <v>27</v>
      </c>
      <c r="D78" s="38"/>
      <c r="E78" s="38"/>
      <c r="F78" s="38"/>
      <c r="G78" s="38"/>
    </row>
    <row r="79" spans="1:7" ht="13.5" customHeight="1">
      <c r="A79" s="6"/>
      <c r="B79" s="7" t="s">
        <v>90</v>
      </c>
      <c r="C79" s="41" t="s">
        <v>76</v>
      </c>
      <c r="D79" s="43">
        <v>0</v>
      </c>
      <c r="E79" s="58">
        <v>1</v>
      </c>
      <c r="F79" s="58">
        <v>1</v>
      </c>
      <c r="G79" s="58">
        <v>2000</v>
      </c>
    </row>
    <row r="80" spans="1:7">
      <c r="A80" s="6" t="s">
        <v>3</v>
      </c>
      <c r="B80" s="7">
        <v>69</v>
      </c>
      <c r="C80" s="42" t="s">
        <v>27</v>
      </c>
      <c r="D80" s="36">
        <f t="shared" ref="D80:F80" si="10">D79</f>
        <v>0</v>
      </c>
      <c r="E80" s="37">
        <f t="shared" si="10"/>
        <v>1</v>
      </c>
      <c r="F80" s="37">
        <f t="shared" si="10"/>
        <v>1</v>
      </c>
      <c r="G80" s="37">
        <v>2000</v>
      </c>
    </row>
    <row r="81" spans="1:7">
      <c r="A81" s="6"/>
      <c r="B81" s="7"/>
      <c r="C81" s="42"/>
      <c r="D81" s="106"/>
      <c r="E81" s="107"/>
      <c r="F81" s="107"/>
      <c r="G81" s="106"/>
    </row>
    <row r="82" spans="1:7">
      <c r="A82" s="6"/>
      <c r="B82" s="7">
        <v>70</v>
      </c>
      <c r="C82" s="42" t="s">
        <v>98</v>
      </c>
      <c r="D82" s="43"/>
      <c r="E82" s="58"/>
      <c r="F82" s="58"/>
      <c r="G82" s="43"/>
    </row>
    <row r="83" spans="1:7">
      <c r="A83" s="6"/>
      <c r="B83" s="7" t="s">
        <v>99</v>
      </c>
      <c r="C83" s="41" t="s">
        <v>76</v>
      </c>
      <c r="D83" s="43">
        <v>0</v>
      </c>
      <c r="E83" s="43">
        <v>0</v>
      </c>
      <c r="F83" s="43">
        <v>0</v>
      </c>
      <c r="G83" s="58">
        <v>5000</v>
      </c>
    </row>
    <row r="84" spans="1:7">
      <c r="A84" s="6" t="s">
        <v>3</v>
      </c>
      <c r="B84" s="7">
        <v>70</v>
      </c>
      <c r="C84" s="42" t="s">
        <v>98</v>
      </c>
      <c r="D84" s="36">
        <f t="shared" ref="D84:F84" si="11">D83</f>
        <v>0</v>
      </c>
      <c r="E84" s="36">
        <f t="shared" si="11"/>
        <v>0</v>
      </c>
      <c r="F84" s="36">
        <f t="shared" si="11"/>
        <v>0</v>
      </c>
      <c r="G84" s="37">
        <v>5000</v>
      </c>
    </row>
    <row r="85" spans="1:7" ht="13.15" customHeight="1">
      <c r="A85" s="6" t="s">
        <v>3</v>
      </c>
      <c r="B85" s="39">
        <v>60.2</v>
      </c>
      <c r="C85" s="40" t="s">
        <v>14</v>
      </c>
      <c r="D85" s="44">
        <f>D48+D52+D56+D60+D64+D68+D72+D76+D80+D84</f>
        <v>21300</v>
      </c>
      <c r="E85" s="44">
        <f t="shared" ref="E85:F85" si="12">E48+E52+E56+E60+E64+E68+E72+E76+E80+E84</f>
        <v>32001</v>
      </c>
      <c r="F85" s="44">
        <f t="shared" si="12"/>
        <v>32001</v>
      </c>
      <c r="G85" s="44">
        <v>43600</v>
      </c>
    </row>
    <row r="86" spans="1:7" ht="13.15" customHeight="1">
      <c r="A86" s="6"/>
      <c r="B86" s="39"/>
      <c r="C86" s="40"/>
      <c r="D86" s="38"/>
      <c r="E86" s="58"/>
      <c r="F86" s="38"/>
      <c r="G86" s="58"/>
    </row>
    <row r="87" spans="1:7" ht="13.15" customHeight="1">
      <c r="A87" s="6"/>
      <c r="B87" s="39">
        <v>60.6</v>
      </c>
      <c r="C87" s="40" t="s">
        <v>47</v>
      </c>
      <c r="D87" s="38"/>
      <c r="E87" s="58"/>
      <c r="F87" s="38"/>
      <c r="G87" s="58"/>
    </row>
    <row r="88" spans="1:7" ht="13.15" customHeight="1">
      <c r="A88" s="6"/>
      <c r="B88" s="66" t="s">
        <v>48</v>
      </c>
      <c r="C88" s="67" t="s">
        <v>49</v>
      </c>
      <c r="D88" s="65">
        <v>0</v>
      </c>
      <c r="E88" s="100">
        <v>15000</v>
      </c>
      <c r="F88" s="65">
        <v>0</v>
      </c>
      <c r="G88" s="65">
        <v>0</v>
      </c>
    </row>
    <row r="89" spans="1:7" ht="13.15" customHeight="1">
      <c r="A89" s="6" t="s">
        <v>3</v>
      </c>
      <c r="B89" s="39">
        <v>60.6</v>
      </c>
      <c r="C89" s="40" t="s">
        <v>47</v>
      </c>
      <c r="D89" s="65">
        <f t="shared" ref="D89:F89" si="13">D88</f>
        <v>0</v>
      </c>
      <c r="E89" s="100">
        <f t="shared" si="13"/>
        <v>15000</v>
      </c>
      <c r="F89" s="65">
        <f t="shared" si="13"/>
        <v>0</v>
      </c>
      <c r="G89" s="65">
        <v>0</v>
      </c>
    </row>
    <row r="90" spans="1:7">
      <c r="A90" s="45" t="s">
        <v>3</v>
      </c>
      <c r="B90" s="46">
        <v>60</v>
      </c>
      <c r="C90" s="47" t="s">
        <v>6</v>
      </c>
      <c r="D90" s="48">
        <f t="shared" ref="D90:F90" si="14">D85+D34+D89</f>
        <v>82707</v>
      </c>
      <c r="E90" s="48">
        <f t="shared" si="14"/>
        <v>115100</v>
      </c>
      <c r="F90" s="48">
        <f t="shared" si="14"/>
        <v>95242</v>
      </c>
      <c r="G90" s="48">
        <v>124278</v>
      </c>
    </row>
    <row r="91" spans="1:7">
      <c r="A91" s="2" t="s">
        <v>3</v>
      </c>
      <c r="B91" s="34">
        <v>3425</v>
      </c>
      <c r="C91" s="32" t="s">
        <v>0</v>
      </c>
      <c r="D91" s="101">
        <f t="shared" ref="D91:F92" si="15">D90</f>
        <v>82707</v>
      </c>
      <c r="E91" s="50">
        <f t="shared" si="15"/>
        <v>115100</v>
      </c>
      <c r="F91" s="101">
        <f t="shared" si="15"/>
        <v>95242</v>
      </c>
      <c r="G91" s="50">
        <v>124278</v>
      </c>
    </row>
    <row r="92" spans="1:7">
      <c r="A92" s="51" t="s">
        <v>3</v>
      </c>
      <c r="B92" s="52"/>
      <c r="C92" s="53" t="s">
        <v>4</v>
      </c>
      <c r="D92" s="101">
        <f t="shared" si="15"/>
        <v>82707</v>
      </c>
      <c r="E92" s="50">
        <f t="shared" si="15"/>
        <v>115100</v>
      </c>
      <c r="F92" s="101">
        <f t="shared" si="15"/>
        <v>95242</v>
      </c>
      <c r="G92" s="50">
        <v>124278</v>
      </c>
    </row>
    <row r="93" spans="1:7">
      <c r="A93" s="71"/>
      <c r="B93" s="72"/>
      <c r="C93" s="73"/>
      <c r="D93" s="77"/>
      <c r="E93" s="74"/>
      <c r="F93" s="77"/>
      <c r="G93" s="74"/>
    </row>
    <row r="94" spans="1:7" s="78" customFormat="1">
      <c r="A94" s="6"/>
      <c r="B94" s="7"/>
      <c r="C94" s="40" t="s">
        <v>74</v>
      </c>
      <c r="D94" s="33"/>
      <c r="E94" s="75"/>
      <c r="F94" s="33"/>
      <c r="G94" s="75"/>
    </row>
    <row r="95" spans="1:7" ht="25.5">
      <c r="A95" s="2" t="s">
        <v>5</v>
      </c>
      <c r="B95" s="34">
        <v>5425</v>
      </c>
      <c r="C95" s="83" t="s">
        <v>70</v>
      </c>
    </row>
    <row r="96" spans="1:7">
      <c r="A96" s="90"/>
      <c r="B96" s="91" t="s">
        <v>94</v>
      </c>
      <c r="C96" s="92" t="s">
        <v>95</v>
      </c>
    </row>
    <row r="97" spans="1:7">
      <c r="A97" s="93"/>
      <c r="B97" s="94">
        <v>37</v>
      </c>
      <c r="C97" s="95" t="s">
        <v>8</v>
      </c>
    </row>
    <row r="98" spans="1:7" ht="39.950000000000003" customHeight="1">
      <c r="A98" s="93"/>
      <c r="B98" s="94">
        <v>60</v>
      </c>
      <c r="C98" s="96" t="s">
        <v>96</v>
      </c>
    </row>
    <row r="99" spans="1:7">
      <c r="A99" s="93"/>
      <c r="B99" s="94" t="s">
        <v>97</v>
      </c>
      <c r="C99" s="96" t="s">
        <v>85</v>
      </c>
      <c r="D99" s="35">
        <v>0</v>
      </c>
      <c r="E99" s="35">
        <v>0</v>
      </c>
      <c r="F99" s="3">
        <v>12700</v>
      </c>
      <c r="G99" s="65">
        <v>0</v>
      </c>
    </row>
    <row r="100" spans="1:7" ht="39.950000000000003" customHeight="1">
      <c r="A100" s="93" t="s">
        <v>3</v>
      </c>
      <c r="B100" s="94">
        <v>60</v>
      </c>
      <c r="C100" s="96" t="s">
        <v>96</v>
      </c>
      <c r="D100" s="36">
        <f>D99</f>
        <v>0</v>
      </c>
      <c r="E100" s="36">
        <f t="shared" ref="E100:F102" si="16">E99</f>
        <v>0</v>
      </c>
      <c r="F100" s="102">
        <f t="shared" si="16"/>
        <v>12700</v>
      </c>
      <c r="G100" s="36">
        <v>0</v>
      </c>
    </row>
    <row r="101" spans="1:7">
      <c r="A101" s="93" t="s">
        <v>3</v>
      </c>
      <c r="B101" s="94">
        <v>37</v>
      </c>
      <c r="C101" s="95" t="s">
        <v>8</v>
      </c>
      <c r="D101" s="36">
        <f>D100</f>
        <v>0</v>
      </c>
      <c r="E101" s="36">
        <f t="shared" si="16"/>
        <v>0</v>
      </c>
      <c r="F101" s="102">
        <f t="shared" si="16"/>
        <v>12700</v>
      </c>
      <c r="G101" s="36">
        <v>0</v>
      </c>
    </row>
    <row r="102" spans="1:7">
      <c r="A102" s="93" t="s">
        <v>3</v>
      </c>
      <c r="B102" s="91" t="s">
        <v>94</v>
      </c>
      <c r="C102" s="92" t="s">
        <v>95</v>
      </c>
      <c r="D102" s="36">
        <f>D101</f>
        <v>0</v>
      </c>
      <c r="E102" s="36">
        <f t="shared" si="16"/>
        <v>0</v>
      </c>
      <c r="F102" s="102">
        <f t="shared" si="16"/>
        <v>12700</v>
      </c>
      <c r="G102" s="36">
        <v>0</v>
      </c>
    </row>
    <row r="103" spans="1:7">
      <c r="A103" s="6"/>
      <c r="B103" s="56"/>
      <c r="C103" s="89"/>
    </row>
    <row r="104" spans="1:7" s="86" customFormat="1">
      <c r="A104" s="57"/>
      <c r="B104" s="84" t="s">
        <v>71</v>
      </c>
      <c r="C104" s="40" t="s">
        <v>72</v>
      </c>
      <c r="D104" s="18"/>
      <c r="E104" s="85"/>
      <c r="F104" s="18"/>
      <c r="G104" s="85"/>
    </row>
    <row r="105" spans="1:7" s="86" customFormat="1">
      <c r="A105" s="57"/>
      <c r="B105" s="10">
        <v>37</v>
      </c>
      <c r="C105" s="15" t="s">
        <v>8</v>
      </c>
      <c r="D105" s="18"/>
      <c r="E105" s="85"/>
      <c r="F105" s="18"/>
      <c r="G105" s="85"/>
    </row>
    <row r="106" spans="1:7" s="86" customFormat="1">
      <c r="A106" s="57"/>
      <c r="B106" s="94" t="s">
        <v>100</v>
      </c>
      <c r="C106" s="96" t="s">
        <v>101</v>
      </c>
      <c r="D106" s="70">
        <v>0</v>
      </c>
      <c r="E106" s="70">
        <v>0</v>
      </c>
      <c r="F106" s="70">
        <v>0</v>
      </c>
      <c r="G106" s="100">
        <v>3241</v>
      </c>
    </row>
    <row r="107" spans="1:7" s="86" customFormat="1">
      <c r="A107" s="93" t="s">
        <v>3</v>
      </c>
      <c r="B107" s="10">
        <v>37</v>
      </c>
      <c r="C107" s="15" t="s">
        <v>8</v>
      </c>
      <c r="D107" s="49">
        <f>D106</f>
        <v>0</v>
      </c>
      <c r="E107" s="49">
        <f t="shared" ref="E107:F107" si="17">E106</f>
        <v>0</v>
      </c>
      <c r="F107" s="49">
        <f t="shared" si="17"/>
        <v>0</v>
      </c>
      <c r="G107" s="101">
        <v>3241</v>
      </c>
    </row>
    <row r="108" spans="1:7" s="86" customFormat="1">
      <c r="A108" s="57"/>
      <c r="B108" s="84"/>
      <c r="C108" s="40"/>
      <c r="D108" s="18"/>
      <c r="E108" s="85"/>
      <c r="F108" s="18"/>
      <c r="G108" s="85"/>
    </row>
    <row r="109" spans="1:7">
      <c r="A109" s="6"/>
      <c r="B109" s="7">
        <v>51</v>
      </c>
      <c r="C109" s="67" t="s">
        <v>46</v>
      </c>
      <c r="D109" s="33"/>
      <c r="E109" s="75"/>
      <c r="F109" s="33"/>
      <c r="G109" s="75"/>
    </row>
    <row r="110" spans="1:7" ht="14.45" customHeight="1">
      <c r="A110" s="6"/>
      <c r="B110" s="7" t="s">
        <v>81</v>
      </c>
      <c r="C110" s="67" t="s">
        <v>73</v>
      </c>
      <c r="D110" s="70">
        <v>0</v>
      </c>
      <c r="E110" s="75">
        <v>2000</v>
      </c>
      <c r="F110" s="75">
        <v>2000</v>
      </c>
      <c r="G110" s="100">
        <v>1500</v>
      </c>
    </row>
    <row r="111" spans="1:7" s="78" customFormat="1">
      <c r="A111" s="6" t="s">
        <v>3</v>
      </c>
      <c r="B111" s="7">
        <v>51</v>
      </c>
      <c r="C111" s="67" t="s">
        <v>46</v>
      </c>
      <c r="D111" s="49">
        <f t="shared" ref="D111:F111" si="18">D110</f>
        <v>0</v>
      </c>
      <c r="E111" s="50">
        <f t="shared" si="18"/>
        <v>2000</v>
      </c>
      <c r="F111" s="50">
        <f t="shared" si="18"/>
        <v>2000</v>
      </c>
      <c r="G111" s="50">
        <v>1500</v>
      </c>
    </row>
    <row r="112" spans="1:7">
      <c r="A112" s="6"/>
      <c r="B112" s="7"/>
      <c r="C112" s="67"/>
      <c r="D112" s="33"/>
      <c r="E112" s="33"/>
      <c r="F112" s="33"/>
      <c r="G112" s="33"/>
    </row>
    <row r="113" spans="1:7" ht="25.5">
      <c r="A113" s="6"/>
      <c r="B113" s="7">
        <v>52</v>
      </c>
      <c r="C113" s="41" t="s">
        <v>83</v>
      </c>
      <c r="D113" s="33"/>
      <c r="E113" s="33"/>
      <c r="F113" s="33"/>
      <c r="G113" s="33"/>
    </row>
    <row r="114" spans="1:7">
      <c r="A114" s="6"/>
      <c r="B114" s="7" t="s">
        <v>84</v>
      </c>
      <c r="C114" s="67" t="s">
        <v>85</v>
      </c>
      <c r="D114" s="70">
        <v>0</v>
      </c>
      <c r="E114" s="75">
        <v>4000</v>
      </c>
      <c r="F114" s="75">
        <v>4000</v>
      </c>
      <c r="G114" s="65">
        <v>0</v>
      </c>
    </row>
    <row r="115" spans="1:7" ht="25.5">
      <c r="A115" s="6" t="s">
        <v>3</v>
      </c>
      <c r="B115" s="7">
        <v>52</v>
      </c>
      <c r="C115" s="41" t="s">
        <v>83</v>
      </c>
      <c r="D115" s="49">
        <f t="shared" ref="D115:F115" si="19">D114</f>
        <v>0</v>
      </c>
      <c r="E115" s="50">
        <f t="shared" si="19"/>
        <v>4000</v>
      </c>
      <c r="F115" s="50">
        <f t="shared" si="19"/>
        <v>4000</v>
      </c>
      <c r="G115" s="49">
        <v>0</v>
      </c>
    </row>
    <row r="116" spans="1:7">
      <c r="A116" s="6"/>
      <c r="B116" s="7"/>
      <c r="C116" s="41"/>
      <c r="D116" s="33"/>
      <c r="E116" s="33"/>
      <c r="F116" s="33"/>
      <c r="G116" s="33"/>
    </row>
    <row r="117" spans="1:7">
      <c r="A117" s="6"/>
      <c r="B117" s="7">
        <v>53</v>
      </c>
      <c r="C117" s="41" t="s">
        <v>86</v>
      </c>
      <c r="D117" s="33"/>
      <c r="E117" s="33"/>
      <c r="F117" s="33"/>
      <c r="G117" s="33"/>
    </row>
    <row r="118" spans="1:7">
      <c r="A118" s="6"/>
      <c r="B118" s="7" t="s">
        <v>87</v>
      </c>
      <c r="C118" s="67" t="s">
        <v>85</v>
      </c>
      <c r="D118" s="70">
        <v>0</v>
      </c>
      <c r="E118" s="75">
        <v>1500</v>
      </c>
      <c r="F118" s="75">
        <v>1500</v>
      </c>
      <c r="G118" s="65">
        <v>0</v>
      </c>
    </row>
    <row r="119" spans="1:7">
      <c r="A119" s="6" t="s">
        <v>3</v>
      </c>
      <c r="B119" s="7">
        <v>53</v>
      </c>
      <c r="C119" s="41" t="s">
        <v>86</v>
      </c>
      <c r="D119" s="49">
        <f t="shared" ref="D119:F119" si="20">D118</f>
        <v>0</v>
      </c>
      <c r="E119" s="50">
        <f t="shared" si="20"/>
        <v>1500</v>
      </c>
      <c r="F119" s="50">
        <f t="shared" si="20"/>
        <v>1500</v>
      </c>
      <c r="G119" s="49">
        <v>0</v>
      </c>
    </row>
    <row r="120" spans="1:7" s="86" customFormat="1">
      <c r="A120" s="6" t="s">
        <v>3</v>
      </c>
      <c r="B120" s="84" t="s">
        <v>71</v>
      </c>
      <c r="C120" s="40" t="s">
        <v>72</v>
      </c>
      <c r="D120" s="49">
        <f>D107+D111+D115+D119</f>
        <v>0</v>
      </c>
      <c r="E120" s="50">
        <f t="shared" ref="E120:F120" si="21">E107+E111+E115+E119</f>
        <v>7500</v>
      </c>
      <c r="F120" s="50">
        <f t="shared" si="21"/>
        <v>7500</v>
      </c>
      <c r="G120" s="50">
        <v>4741</v>
      </c>
    </row>
    <row r="121" spans="1:7" ht="25.5">
      <c r="A121" s="6" t="s">
        <v>3</v>
      </c>
      <c r="B121" s="34">
        <v>5425</v>
      </c>
      <c r="C121" s="83" t="s">
        <v>70</v>
      </c>
      <c r="D121" s="49">
        <f t="shared" ref="D121:F121" si="22">D120+D102</f>
        <v>0</v>
      </c>
      <c r="E121" s="50">
        <f t="shared" si="22"/>
        <v>7500</v>
      </c>
      <c r="F121" s="50">
        <f t="shared" si="22"/>
        <v>20200</v>
      </c>
      <c r="G121" s="50">
        <v>4741</v>
      </c>
    </row>
    <row r="122" spans="1:7">
      <c r="A122" s="51" t="s">
        <v>3</v>
      </c>
      <c r="B122" s="52"/>
      <c r="C122" s="53" t="s">
        <v>74</v>
      </c>
      <c r="D122" s="49">
        <f t="shared" ref="D122:F122" si="23">D121</f>
        <v>0</v>
      </c>
      <c r="E122" s="50">
        <f t="shared" si="23"/>
        <v>7500</v>
      </c>
      <c r="F122" s="50">
        <f t="shared" si="23"/>
        <v>20200</v>
      </c>
      <c r="G122" s="50">
        <v>4741</v>
      </c>
    </row>
    <row r="123" spans="1:7">
      <c r="A123" s="51" t="s">
        <v>3</v>
      </c>
      <c r="B123" s="54"/>
      <c r="C123" s="55" t="s">
        <v>1</v>
      </c>
      <c r="D123" s="37">
        <f t="shared" ref="D123:F123" si="24">D92+D122</f>
        <v>82707</v>
      </c>
      <c r="E123" s="37">
        <f t="shared" si="24"/>
        <v>122600</v>
      </c>
      <c r="F123" s="37">
        <f t="shared" si="24"/>
        <v>115442</v>
      </c>
      <c r="G123" s="37">
        <v>129019</v>
      </c>
    </row>
    <row r="124" spans="1:7">
      <c r="A124" s="6"/>
      <c r="B124" s="56"/>
      <c r="C124" s="57"/>
      <c r="D124" s="58"/>
      <c r="E124" s="58"/>
      <c r="F124" s="58"/>
      <c r="G124" s="58"/>
    </row>
    <row r="125" spans="1:7" ht="13.5">
      <c r="A125" s="6"/>
      <c r="B125" s="56"/>
      <c r="C125" s="57"/>
      <c r="D125" s="58"/>
      <c r="E125" s="58"/>
      <c r="F125" s="58"/>
      <c r="G125" s="109"/>
    </row>
    <row r="126" spans="1:7">
      <c r="A126" s="6"/>
      <c r="B126" s="56"/>
      <c r="C126" s="57"/>
      <c r="D126" s="58"/>
      <c r="E126" s="58"/>
      <c r="F126" s="58"/>
      <c r="G126" s="58"/>
    </row>
    <row r="127" spans="1:7">
      <c r="A127" s="6"/>
      <c r="B127" s="56"/>
      <c r="C127" s="57"/>
      <c r="D127" s="58"/>
      <c r="E127" s="58"/>
      <c r="F127" s="38"/>
      <c r="G127" s="58"/>
    </row>
    <row r="128" spans="1:7" ht="28.15" customHeight="1">
      <c r="A128" s="59"/>
      <c r="B128" s="79"/>
      <c r="C128" s="60"/>
      <c r="D128" s="43"/>
      <c r="E128" s="43"/>
      <c r="F128" s="43"/>
      <c r="G128" s="43"/>
    </row>
    <row r="129" spans="1:7">
      <c r="A129" s="6"/>
      <c r="B129" s="56"/>
      <c r="C129" s="57"/>
      <c r="D129" s="38"/>
      <c r="E129" s="58"/>
      <c r="F129" s="38"/>
      <c r="G129" s="58"/>
    </row>
    <row r="130" spans="1:7">
      <c r="A130" s="6"/>
      <c r="B130" s="56"/>
      <c r="C130" s="57"/>
      <c r="D130" s="38"/>
      <c r="E130" s="58"/>
      <c r="F130" s="38"/>
      <c r="G130" s="58"/>
    </row>
    <row r="131" spans="1:7">
      <c r="A131" s="6"/>
      <c r="B131" s="56"/>
      <c r="C131" s="57"/>
      <c r="D131" s="38"/>
      <c r="E131" s="58"/>
      <c r="F131" s="38"/>
      <c r="G131" s="58"/>
    </row>
    <row r="132" spans="1:7">
      <c r="A132" s="6"/>
      <c r="B132" s="56"/>
      <c r="C132" s="57"/>
      <c r="D132" s="38"/>
      <c r="E132" s="58"/>
      <c r="F132" s="38"/>
      <c r="G132" s="58"/>
    </row>
    <row r="134" spans="1:7">
      <c r="C134" s="34"/>
      <c r="D134" s="18"/>
      <c r="E134" s="18"/>
      <c r="F134" s="18"/>
    </row>
    <row r="135" spans="1:7">
      <c r="C135" s="34"/>
      <c r="D135" s="103"/>
      <c r="E135" s="103"/>
      <c r="F135" s="103"/>
    </row>
    <row r="136" spans="1:7" ht="12" customHeight="1">
      <c r="C136" s="34"/>
      <c r="D136" s="103"/>
      <c r="E136" s="103"/>
      <c r="F136" s="103"/>
    </row>
    <row r="137" spans="1:7">
      <c r="C137" s="34"/>
      <c r="D137" s="104"/>
      <c r="E137" s="104"/>
      <c r="F137" s="104"/>
    </row>
    <row r="138" spans="1:7">
      <c r="C138" s="34"/>
      <c r="D138" s="104"/>
      <c r="E138" s="104"/>
      <c r="F138" s="104"/>
    </row>
    <row r="139" spans="1:7">
      <c r="C139" s="10"/>
      <c r="D139" s="69"/>
      <c r="E139" s="69"/>
      <c r="F139" s="69"/>
    </row>
    <row r="140" spans="1:7">
      <c r="C140" s="10"/>
      <c r="D140" s="69"/>
      <c r="E140" s="69"/>
      <c r="F140" s="69"/>
    </row>
    <row r="141" spans="1:7">
      <c r="C141" s="10"/>
      <c r="D141" s="69"/>
      <c r="E141" s="69"/>
      <c r="F141" s="69"/>
    </row>
    <row r="142" spans="1:7" s="86" customFormat="1">
      <c r="A142" s="105"/>
      <c r="B142" s="34"/>
      <c r="C142" s="34"/>
      <c r="D142" s="104"/>
      <c r="E142" s="104"/>
      <c r="F142" s="104"/>
    </row>
    <row r="143" spans="1:7" s="86" customFormat="1">
      <c r="A143" s="105"/>
      <c r="B143" s="34"/>
      <c r="C143" s="34"/>
      <c r="D143" s="104"/>
      <c r="E143" s="104"/>
      <c r="F143" s="104"/>
    </row>
    <row r="144" spans="1:7" s="86" customFormat="1">
      <c r="A144" s="105"/>
      <c r="B144" s="34"/>
      <c r="C144" s="34"/>
      <c r="D144" s="104"/>
      <c r="E144" s="104"/>
      <c r="F144" s="104"/>
    </row>
    <row r="145" spans="1:6" s="86" customFormat="1">
      <c r="A145" s="105"/>
      <c r="B145" s="34"/>
      <c r="C145" s="34"/>
      <c r="D145" s="104"/>
      <c r="E145" s="104"/>
      <c r="F145" s="104"/>
    </row>
    <row r="146" spans="1:6" s="86" customFormat="1">
      <c r="A146" s="105"/>
      <c r="B146" s="34"/>
      <c r="C146" s="34"/>
      <c r="D146" s="104"/>
      <c r="E146" s="104"/>
      <c r="F146" s="104"/>
    </row>
    <row r="147" spans="1:6" s="86" customFormat="1">
      <c r="A147" s="105"/>
      <c r="B147" s="34"/>
      <c r="C147" s="34"/>
      <c r="D147" s="104"/>
      <c r="E147" s="104"/>
      <c r="F147" s="104"/>
    </row>
  </sheetData>
  <autoFilter ref="A15:G126"/>
  <mergeCells count="5">
    <mergeCell ref="A1:G1"/>
    <mergeCell ref="A2:G2"/>
    <mergeCell ref="E5:G5"/>
    <mergeCell ref="A5:C5"/>
    <mergeCell ref="A7:G7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378" orientation="portrait" blackAndWhite="1" useFirstPageNumber="1" r:id="rId1"/>
  <headerFooter alignWithMargins="0">
    <oddHeader xml:space="preserve">&amp;C   </oddHeader>
    <oddFooter>&amp;C&amp;"Times New Roman,Bold"   &amp;P</oddFooter>
  </headerFooter>
  <rowBreaks count="1" manualBreakCount="1">
    <brk id="9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dem36</vt:lpstr>
      <vt:lpstr>'dem36'!osr</vt:lpstr>
      <vt:lpstr>'dem36'!Print_Area</vt:lpstr>
      <vt:lpstr>'dem36'!Print_Titles</vt:lpstr>
      <vt:lpstr>'dem36'!revise</vt:lpstr>
      <vt:lpstr>'dem36'!summary</vt:lpstr>
      <vt:lpstr>'dem36'!Voted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2024-08-03T11:14:46Z</cp:lastPrinted>
  <dcterms:created xsi:type="dcterms:W3CDTF">2004-06-02T16:26:07Z</dcterms:created>
  <dcterms:modified xsi:type="dcterms:W3CDTF">2024-08-12T06:22:47Z</dcterms:modified>
</cp:coreProperties>
</file>