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19410" windowHeight="11010"/>
  </bookViews>
  <sheets>
    <sheet name="Dem46" sheetId="1" r:id="rId1"/>
    <sheet name="summary" sheetId="3" r:id="rId2"/>
    <sheet name="Sheet1" sheetId="4" r:id="rId3"/>
  </sheets>
  <externalReferences>
    <externalReference r:id="rId4"/>
    <externalReference r:id="rId5"/>
  </externalReferences>
  <definedNames>
    <definedName name="__123Graph_D" hidden="1">[1]dem18!#REF!</definedName>
    <definedName name="_xlnm._FilterDatabase" localSheetId="0" hidden="1">'Dem46'!$A$14:$G$173</definedName>
    <definedName name="_xlnm._FilterDatabase" localSheetId="1" hidden="1">summary!$A$4:$Q$26</definedName>
    <definedName name="capwater" localSheetId="0">'Dem46'!#REF!</definedName>
    <definedName name="compen" localSheetId="0">'Dem46'!$D$58:$G$58</definedName>
    <definedName name="content" localSheetId="0">'Dem46'!$C$8:$F$8</definedName>
    <definedName name="housing">#REF!</definedName>
    <definedName name="housingcap">#REF!</definedName>
    <definedName name="justice">#REF!</definedName>
    <definedName name="justicerec">[2]dem21!$E$128:$L$128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>#REF!</definedName>
    <definedName name="Nutrition">#REF!</definedName>
    <definedName name="oges">#REF!</definedName>
    <definedName name="otd" localSheetId="0">'Dem46'!#REF!</definedName>
    <definedName name="_xlnm.Print_Area" localSheetId="0">'Dem46'!$A$1:$G$60</definedName>
    <definedName name="_xlnm.Print_Titles" localSheetId="0">'Dem46'!$11:$14</definedName>
    <definedName name="_xlnm.Print_Titles" localSheetId="1">summary!$3:$4</definedName>
    <definedName name="public" localSheetId="0">'Dem46'!#REF!</definedName>
    <definedName name="revise" localSheetId="0">'Dem46'!$D$75:$F$75</definedName>
    <definedName name="roads" localSheetId="0">'Dem46'!#REF!</definedName>
    <definedName name="summary" localSheetId="0">'Dem46'!$D$66:$F$66</definedName>
    <definedName name="symmary" localSheetId="0">'Dem46'!$D$75:$F$75</definedName>
    <definedName name="urban" localSheetId="0">'Dem46'!#REF!</definedName>
    <definedName name="water" localSheetId="0">'Dem46'!#REF!</definedName>
  </definedNames>
  <calcPr calcId="124519"/>
</workbook>
</file>

<file path=xl/calcChain.xml><?xml version="1.0" encoding="utf-8"?>
<calcChain xmlns="http://schemas.openxmlformats.org/spreadsheetml/2006/main">
  <c r="F20" i="1"/>
  <c r="F42"/>
  <c r="F43"/>
  <c r="F41"/>
  <c r="F39"/>
  <c r="F56"/>
  <c r="E56"/>
  <c r="D56"/>
  <c r="E46"/>
  <c r="D46"/>
  <c r="F36"/>
  <c r="E36"/>
  <c r="D36"/>
  <c r="F26"/>
  <c r="E26"/>
  <c r="D26"/>
  <c r="E20"/>
  <c r="D20"/>
  <c r="F46" l="1"/>
  <c r="F57" s="1"/>
  <c r="F58" s="1"/>
  <c r="F59" s="1"/>
  <c r="F60" s="1"/>
  <c r="D57"/>
  <c r="D58" s="1"/>
  <c r="D59" s="1"/>
  <c r="D60" s="1"/>
  <c r="E57"/>
  <c r="E58" s="1"/>
  <c r="E59" s="1"/>
  <c r="E60" s="1"/>
  <c r="M22" i="3" l="1"/>
  <c r="L21"/>
  <c r="N20"/>
  <c r="I19"/>
  <c r="K18"/>
  <c r="J17"/>
  <c r="H16"/>
  <c r="M15"/>
  <c r="L14"/>
  <c r="N13"/>
  <c r="I12"/>
  <c r="K11"/>
  <c r="J10"/>
  <c r="H9"/>
  <c r="J8"/>
  <c r="M7"/>
  <c r="L6"/>
  <c r="Q5"/>
  <c r="J23"/>
  <c r="M24" l="1"/>
  <c r="L25" l="1"/>
  <c r="M25"/>
  <c r="N25"/>
  <c r="K25"/>
  <c r="J25"/>
  <c r="I25"/>
  <c r="H25"/>
  <c r="B11" i="4"/>
  <c r="C7" s="1"/>
  <c r="O25" i="3"/>
  <c r="P25"/>
  <c r="Q11"/>
  <c r="Q12"/>
  <c r="Q13"/>
  <c r="Q14"/>
  <c r="Q15"/>
  <c r="Q16"/>
  <c r="Q17"/>
  <c r="Q18"/>
  <c r="Q19"/>
  <c r="Q20"/>
  <c r="Q21"/>
  <c r="Q22"/>
  <c r="Q7"/>
  <c r="Q8"/>
  <c r="Q9"/>
  <c r="Q10"/>
  <c r="Q6"/>
  <c r="C10" i="4" l="1"/>
  <c r="C8"/>
  <c r="C5"/>
  <c r="C9"/>
  <c r="C4"/>
  <c r="C6"/>
  <c r="C11" l="1"/>
  <c r="Q23" i="3"/>
  <c r="Q24"/>
  <c r="Q25" l="1"/>
  <c r="D8" i="1" l="1"/>
  <c r="F8" s="1"/>
</calcChain>
</file>

<file path=xl/sharedStrings.xml><?xml version="1.0" encoding="utf-8"?>
<sst xmlns="http://schemas.openxmlformats.org/spreadsheetml/2006/main" count="177" uniqueCount="83">
  <si>
    <t>Revenue</t>
  </si>
  <si>
    <t>Capital</t>
  </si>
  <si>
    <t>Total</t>
  </si>
  <si>
    <t>Voted</t>
  </si>
  <si>
    <t>II. Details of the estimates and the heads under which this grant will be accounted for:</t>
  </si>
  <si>
    <t>Major /Sub-Major/Minor/Sub/Detailed Heads</t>
  </si>
  <si>
    <t>REVENUE SECTION</t>
  </si>
  <si>
    <t>M.H.</t>
  </si>
  <si>
    <t>Gangtok Municipal Corporation</t>
  </si>
  <si>
    <t>Namchi Municipal Council</t>
  </si>
  <si>
    <t>Singtam Nagar Panchayat</t>
  </si>
  <si>
    <t>Rangpo Nagar Panchayat</t>
  </si>
  <si>
    <t>Gyalshing Nagar Panchayat</t>
  </si>
  <si>
    <t>Mangan Nagar Panchayat</t>
  </si>
  <si>
    <t>Compensation and Assignments to Local Bodies and Panchayati Raj Institutions</t>
  </si>
  <si>
    <t>Other Miscellaneous Compensations and Assignments</t>
  </si>
  <si>
    <t>TOTAL</t>
  </si>
  <si>
    <t>MH</t>
  </si>
  <si>
    <t>SMH</t>
  </si>
  <si>
    <t>SH</t>
  </si>
  <si>
    <t>DH</t>
  </si>
  <si>
    <t>OH</t>
  </si>
  <si>
    <t>00</t>
  </si>
  <si>
    <t>MH-Major Head, SMH- Sub Major Head, MH-Minor Head, SH-Sub-Head, DH-Detailed Head, OH-Object Head</t>
  </si>
  <si>
    <t>D. Grants-In-Aid and Contributions</t>
  </si>
  <si>
    <t>(In Thousands of Rupees)</t>
  </si>
  <si>
    <t>Sl. No.</t>
  </si>
  <si>
    <t xml:space="preserve">STATEMENT SHOWING HEADWISE TRANSFER OF FUND UNDER MUNICIPAL CORPORATION, COUNCIL 
AND NAGAR PANCHAYAT </t>
  </si>
  <si>
    <t>93.00.72</t>
  </si>
  <si>
    <t>93.00.76</t>
  </si>
  <si>
    <t>93.00.77</t>
  </si>
  <si>
    <t>ANNEXURE - III</t>
  </si>
  <si>
    <t>Grant-in-aid (Salary) to Municipalities</t>
  </si>
  <si>
    <t>93.00.71</t>
  </si>
  <si>
    <t>93.00.73</t>
  </si>
  <si>
    <t>93.00.74</t>
  </si>
  <si>
    <t>93.00.75</t>
  </si>
  <si>
    <t>Nayabazar-Jorethang Municipal Council</t>
  </si>
  <si>
    <t xml:space="preserve">Lumpsum provision of revision of Pay &amp; Allowances </t>
  </si>
  <si>
    <t>Nayabazar Jorethang Municipal Council</t>
  </si>
  <si>
    <t>Grant recommendation by 15th Finance Commission</t>
  </si>
  <si>
    <t>92.00.71</t>
  </si>
  <si>
    <t>92.00.72</t>
  </si>
  <si>
    <t>92.00.73</t>
  </si>
  <si>
    <t>92.00.74</t>
  </si>
  <si>
    <t>92.00.75</t>
  </si>
  <si>
    <t>92.00.76</t>
  </si>
  <si>
    <t>92.00.77</t>
  </si>
  <si>
    <t>Share of Net Proceeds assigned under 5th State Finance Commission</t>
  </si>
  <si>
    <t>91.00.71</t>
  </si>
  <si>
    <t>91.00.72</t>
  </si>
  <si>
    <t>91.00.73</t>
  </si>
  <si>
    <t>91.00.74</t>
  </si>
  <si>
    <t>91.00.75</t>
  </si>
  <si>
    <t>91.00.76</t>
  </si>
  <si>
    <t>91.00.77</t>
  </si>
  <si>
    <t>89</t>
  </si>
  <si>
    <t>State Level Capacity Building Fund recommended under 5th State Finance Commission</t>
  </si>
  <si>
    <t>89.00.71</t>
  </si>
  <si>
    <t>State Capacity Building Fund</t>
  </si>
  <si>
    <t>90</t>
  </si>
  <si>
    <t>Special Incentive Grant recommended under 5th State Finance Commission</t>
  </si>
  <si>
    <t>90.00.71</t>
  </si>
  <si>
    <t>90.00.72</t>
  </si>
  <si>
    <t>90.00.73</t>
  </si>
  <si>
    <t>Gyalshing Municipal Council</t>
  </si>
  <si>
    <t>Jorethang Municipal Council</t>
  </si>
  <si>
    <t>Name of ULB</t>
  </si>
  <si>
    <t>Mangan Nahar Panchayat</t>
  </si>
  <si>
    <t>2020-21</t>
  </si>
  <si>
    <t>Percentage</t>
  </si>
  <si>
    <t>Rs in Lakh</t>
  </si>
  <si>
    <t>Year-wise Distribution of 4.5% of Net Own Tax Revenue to individual ULBs for the period 2020-25( Ref Annex 5.6 of the 5th SFC Report)</t>
  </si>
  <si>
    <t xml:space="preserve"> DEMAND NO. 46</t>
  </si>
  <si>
    <t xml:space="preserve"> MUNICIPAL AFFAIRS</t>
  </si>
  <si>
    <t>Actuals</t>
  </si>
  <si>
    <t>Budget 
Estimate</t>
  </si>
  <si>
    <t>Revised 
Estimate</t>
  </si>
  <si>
    <t>2022-23</t>
  </si>
  <si>
    <t>2023-24</t>
  </si>
  <si>
    <t>I. Estimate of the amount required in the year ending 31st March, 2025 to defray the charges in respect of Municipal Affairs</t>
  </si>
  <si>
    <t>Financial Year 2024-25</t>
  </si>
  <si>
    <t>2024-25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</si>
</sst>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64" formatCode="0_)"/>
    <numFmt numFmtId="165" formatCode="0#"/>
    <numFmt numFmtId="166" formatCode="00000#"/>
    <numFmt numFmtId="167" formatCode="00.#00"/>
  </numFmts>
  <fonts count="33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b/>
      <i/>
      <sz val="10"/>
      <name val="Times New Roman"/>
      <family val="1"/>
    </font>
    <font>
      <b/>
      <sz val="9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6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 applyAlignment="0"/>
    <xf numFmtId="164" fontId="15" fillId="0" borderId="0"/>
    <xf numFmtId="0" fontId="16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/>
  </cellStyleXfs>
  <cellXfs count="142">
    <xf numFmtId="0" fontId="0" fillId="0" borderId="0" xfId="0"/>
    <xf numFmtId="0" fontId="24" fillId="0" borderId="10" xfId="46" applyFont="1" applyBorder="1" applyAlignment="1">
      <alignment horizontal="right"/>
    </xf>
    <xf numFmtId="0" fontId="22" fillId="0" borderId="0" xfId="0" applyFont="1"/>
    <xf numFmtId="0" fontId="28" fillId="0" borderId="11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49" fontId="29" fillId="0" borderId="11" xfId="0" applyNumberFormat="1" applyFont="1" applyBorder="1" applyAlignment="1">
      <alignment horizontal="center" vertical="center"/>
    </xf>
    <xf numFmtId="49" fontId="29" fillId="0" borderId="11" xfId="0" applyNumberFormat="1" applyFont="1" applyBorder="1" applyAlignment="1">
      <alignment horizontal="center" vertical="center" wrapText="1"/>
    </xf>
    <xf numFmtId="43" fontId="23" fillId="0" borderId="0" xfId="28" applyFont="1" applyFill="1" applyAlignment="1" applyProtection="1">
      <alignment horizontal="center"/>
    </xf>
    <xf numFmtId="43" fontId="22" fillId="0" borderId="0" xfId="28" applyFont="1" applyFill="1" applyBorder="1" applyAlignment="1" applyProtection="1">
      <alignment horizontal="right" wrapText="1"/>
    </xf>
    <xf numFmtId="43" fontId="22" fillId="0" borderId="0" xfId="28" applyFont="1" applyFill="1"/>
    <xf numFmtId="43" fontId="22" fillId="0" borderId="0" xfId="28" applyFont="1" applyFill="1" applyAlignment="1">
      <alignment horizontal="right" wrapText="1"/>
    </xf>
    <xf numFmtId="43" fontId="22" fillId="0" borderId="0" xfId="28" applyFont="1" applyFill="1" applyBorder="1" applyAlignment="1">
      <alignment horizontal="right" wrapText="1"/>
    </xf>
    <xf numFmtId="43" fontId="22" fillId="0" borderId="10" xfId="28" applyFont="1" applyFill="1" applyBorder="1" applyAlignment="1">
      <alignment horizontal="right" wrapText="1"/>
    </xf>
    <xf numFmtId="0" fontId="22" fillId="0" borderId="10" xfId="28" applyNumberFormat="1" applyFont="1" applyFill="1" applyBorder="1" applyAlignment="1">
      <alignment horizontal="right" wrapText="1"/>
    </xf>
    <xf numFmtId="0" fontId="22" fillId="0" borderId="13" xfId="28" applyNumberFormat="1" applyFont="1" applyFill="1" applyBorder="1" applyAlignment="1">
      <alignment horizontal="right" wrapText="1"/>
    </xf>
    <xf numFmtId="0" fontId="22" fillId="0" borderId="13" xfId="28" applyNumberFormat="1" applyFont="1" applyFill="1" applyBorder="1"/>
    <xf numFmtId="0" fontId="22" fillId="0" borderId="0" xfId="28" applyNumberFormat="1" applyFont="1" applyFill="1" applyBorder="1"/>
    <xf numFmtId="0" fontId="22" fillId="0" borderId="13" xfId="28" applyNumberFormat="1" applyFont="1" applyFill="1" applyBorder="1" applyAlignment="1" applyProtection="1">
      <alignment horizontal="right" wrapText="1"/>
    </xf>
    <xf numFmtId="0" fontId="22" fillId="0" borderId="0" xfId="28" applyNumberFormat="1" applyFont="1" applyFill="1" applyBorder="1" applyAlignment="1" applyProtection="1">
      <alignment horizontal="right" wrapText="1"/>
    </xf>
    <xf numFmtId="43" fontId="28" fillId="0" borderId="11" xfId="28" applyFont="1" applyFill="1" applyBorder="1" applyAlignment="1" applyProtection="1">
      <alignment horizontal="right" vertical="center" wrapText="1"/>
    </xf>
    <xf numFmtId="43" fontId="28" fillId="0" borderId="11" xfId="28" applyFont="1" applyFill="1" applyBorder="1" applyAlignment="1">
      <alignment horizontal="right" vertical="center" wrapText="1"/>
    </xf>
    <xf numFmtId="0" fontId="22" fillId="0" borderId="0" xfId="0" applyFont="1" applyAlignment="1">
      <alignment horizontal="center"/>
    </xf>
    <xf numFmtId="43" fontId="29" fillId="0" borderId="11" xfId="28" applyFont="1" applyFill="1" applyBorder="1" applyAlignment="1">
      <alignment horizontal="right" vertical="center" wrapText="1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2" fillId="0" borderId="0" xfId="0" applyFont="1" applyAlignment="1">
      <alignment horizontal="left"/>
    </xf>
    <xf numFmtId="0" fontId="29" fillId="0" borderId="11" xfId="42" applyFont="1" applyBorder="1" applyAlignment="1">
      <alignment horizontal="right" vertical="center" wrapText="1"/>
    </xf>
    <xf numFmtId="0" fontId="29" fillId="0" borderId="11" xfId="48" applyFont="1" applyBorder="1" applyAlignment="1">
      <alignment horizontal="right" vertical="center" wrapText="1"/>
    </xf>
    <xf numFmtId="1" fontId="29" fillId="0" borderId="11" xfId="44" applyNumberFormat="1" applyFont="1" applyBorder="1" applyAlignment="1">
      <alignment horizontal="right" vertical="center" wrapText="1"/>
    </xf>
    <xf numFmtId="1" fontId="28" fillId="0" borderId="11" xfId="0" applyNumberFormat="1" applyFont="1" applyBorder="1" applyAlignment="1">
      <alignment horizontal="right" vertical="center" wrapText="1"/>
    </xf>
    <xf numFmtId="0" fontId="22" fillId="0" borderId="0" xfId="28" applyNumberFormat="1" applyFont="1" applyFill="1"/>
    <xf numFmtId="0" fontId="32" fillId="0" borderId="11" xfId="44" applyFont="1" applyBorder="1" applyAlignment="1">
      <alignment horizontal="center" vertical="center" wrapText="1"/>
    </xf>
    <xf numFmtId="0" fontId="32" fillId="0" borderId="11" xfId="48" applyFont="1" applyBorder="1" applyAlignment="1">
      <alignment horizontal="center" vertical="center" wrapText="1"/>
    </xf>
    <xf numFmtId="0" fontId="32" fillId="0" borderId="11" xfId="42" applyFont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43" fontId="22" fillId="0" borderId="0" xfId="28" applyFont="1" applyFill="1" applyBorder="1"/>
    <xf numFmtId="0" fontId="28" fillId="0" borderId="11" xfId="42" applyFont="1" applyBorder="1" applyAlignment="1">
      <alignment horizontal="right" vertical="center" wrapText="1"/>
    </xf>
    <xf numFmtId="0" fontId="0" fillId="0" borderId="11" xfId="0" applyBorder="1"/>
    <xf numFmtId="0" fontId="0" fillId="0" borderId="11" xfId="0" applyBorder="1" applyAlignment="1">
      <alignment horizontal="center"/>
    </xf>
    <xf numFmtId="2" fontId="0" fillId="0" borderId="11" xfId="0" applyNumberFormat="1" applyBorder="1"/>
    <xf numFmtId="0" fontId="29" fillId="0" borderId="11" xfId="44" applyFont="1" applyBorder="1" applyAlignment="1">
      <alignment horizontal="right" vertical="center" wrapText="1"/>
    </xf>
    <xf numFmtId="43" fontId="29" fillId="0" borderId="11" xfId="28" applyFont="1" applyFill="1" applyBorder="1" applyAlignment="1" applyProtection="1">
      <alignment horizontal="right" vertical="center" wrapText="1"/>
    </xf>
    <xf numFmtId="0" fontId="28" fillId="0" borderId="11" xfId="28" applyNumberFormat="1" applyFont="1" applyFill="1" applyBorder="1" applyAlignment="1">
      <alignment horizontal="right" vertical="center" wrapText="1"/>
    </xf>
    <xf numFmtId="1" fontId="25" fillId="0" borderId="0" xfId="0" applyNumberFormat="1" applyFont="1" applyAlignment="1">
      <alignment vertical="center"/>
    </xf>
    <xf numFmtId="1" fontId="28" fillId="0" borderId="11" xfId="42" applyNumberFormat="1" applyFont="1" applyBorder="1" applyAlignment="1">
      <alignment horizontal="right" vertical="center" wrapText="1"/>
    </xf>
    <xf numFmtId="1" fontId="29" fillId="0" borderId="11" xfId="48" applyNumberFormat="1" applyFont="1" applyBorder="1" applyAlignment="1">
      <alignment horizontal="right" vertical="center" wrapText="1"/>
    </xf>
    <xf numFmtId="1" fontId="29" fillId="0" borderId="11" xfId="42" applyNumberFormat="1" applyFont="1" applyBorder="1" applyAlignment="1">
      <alignment horizontal="right" vertical="center" wrapText="1"/>
    </xf>
    <xf numFmtId="0" fontId="22" fillId="0" borderId="0" xfId="42" applyFont="1" applyFill="1" applyAlignment="1">
      <alignment vertical="top" wrapText="1"/>
    </xf>
    <xf numFmtId="0" fontId="1" fillId="0" borderId="0" xfId="0" applyFont="1" applyFill="1"/>
    <xf numFmtId="0" fontId="22" fillId="0" borderId="0" xfId="42" applyFont="1" applyFill="1"/>
    <xf numFmtId="0" fontId="23" fillId="0" borderId="0" xfId="42" applyFont="1" applyFill="1" applyAlignment="1">
      <alignment horizontal="center" vertical="top"/>
    </xf>
    <xf numFmtId="0" fontId="23" fillId="0" borderId="0" xfId="42" applyFont="1" applyFill="1" applyAlignment="1">
      <alignment horizontal="center"/>
    </xf>
    <xf numFmtId="0" fontId="22" fillId="0" borderId="0" xfId="45" applyFont="1" applyFill="1" applyAlignment="1">
      <alignment horizontal="right" vertical="top"/>
    </xf>
    <xf numFmtId="0" fontId="23" fillId="0" borderId="0" xfId="45" applyFont="1" applyFill="1" applyAlignment="1">
      <alignment horizontal="center" vertical="top"/>
    </xf>
    <xf numFmtId="0" fontId="22" fillId="0" borderId="0" xfId="42" applyFont="1" applyFill="1" applyAlignment="1">
      <alignment vertical="top"/>
    </xf>
    <xf numFmtId="0" fontId="22" fillId="0" borderId="0" xfId="45" applyFont="1" applyFill="1" applyAlignment="1">
      <alignment vertical="top"/>
    </xf>
    <xf numFmtId="0" fontId="22" fillId="0" borderId="0" xfId="45" applyFont="1" applyFill="1" applyAlignment="1">
      <alignment vertical="top" wrapText="1"/>
    </xf>
    <xf numFmtId="0" fontId="23" fillId="0" borderId="0" xfId="43" applyFont="1" applyFill="1" applyAlignment="1">
      <alignment horizontal="center"/>
    </xf>
    <xf numFmtId="0" fontId="23" fillId="0" borderId="0" xfId="42" applyFont="1" applyFill="1" applyAlignment="1">
      <alignment horizontal="right"/>
    </xf>
    <xf numFmtId="0" fontId="22" fillId="0" borderId="0" xfId="45" applyFont="1" applyFill="1"/>
    <xf numFmtId="0" fontId="22" fillId="0" borderId="0" xfId="42" applyFont="1" applyFill="1" applyAlignment="1">
      <alignment horizontal="left"/>
    </xf>
    <xf numFmtId="0" fontId="22" fillId="0" borderId="10" xfId="46" applyFont="1" applyFill="1" applyBorder="1"/>
    <xf numFmtId="0" fontId="22" fillId="0" borderId="10" xfId="46" applyFont="1" applyFill="1" applyBorder="1" applyAlignment="1">
      <alignment horizontal="left"/>
    </xf>
    <xf numFmtId="0" fontId="24" fillId="0" borderId="10" xfId="46" applyFont="1" applyFill="1" applyBorder="1" applyAlignment="1">
      <alignment horizontal="right"/>
    </xf>
    <xf numFmtId="0" fontId="22" fillId="0" borderId="12" xfId="47" applyFont="1" applyFill="1" applyBorder="1" applyAlignment="1">
      <alignment horizontal="left" vertical="top" wrapText="1"/>
    </xf>
    <xf numFmtId="0" fontId="22" fillId="0" borderId="12" xfId="47" applyFont="1" applyFill="1" applyBorder="1" applyAlignment="1">
      <alignment horizontal="right" vertical="top" wrapText="1"/>
    </xf>
    <xf numFmtId="0" fontId="22" fillId="0" borderId="0" xfId="46" applyFont="1" applyFill="1" applyAlignment="1">
      <alignment horizontal="left" vertical="top"/>
    </xf>
    <xf numFmtId="0" fontId="22" fillId="0" borderId="12" xfId="46" applyFont="1" applyFill="1" applyBorder="1" applyAlignment="1">
      <alignment horizontal="right"/>
    </xf>
    <xf numFmtId="0" fontId="22" fillId="0" borderId="0" xfId="47" applyFont="1" applyFill="1"/>
    <xf numFmtId="0" fontId="22" fillId="0" borderId="10" xfId="47" applyFont="1" applyFill="1" applyBorder="1" applyAlignment="1">
      <alignment horizontal="left" vertical="top" wrapText="1"/>
    </xf>
    <xf numFmtId="0" fontId="22" fillId="0" borderId="10" xfId="47" applyFont="1" applyFill="1" applyBorder="1" applyAlignment="1">
      <alignment horizontal="right" vertical="top" wrapText="1"/>
    </xf>
    <xf numFmtId="0" fontId="22" fillId="0" borderId="10" xfId="46" applyFont="1" applyFill="1" applyBorder="1" applyAlignment="1">
      <alignment horizontal="right"/>
    </xf>
    <xf numFmtId="0" fontId="22" fillId="0" borderId="10" xfId="46" applyFont="1" applyFill="1" applyBorder="1" applyAlignment="1">
      <alignment vertical="center" wrapText="1"/>
    </xf>
    <xf numFmtId="0" fontId="22" fillId="0" borderId="0" xfId="44" applyFont="1" applyFill="1" applyAlignment="1">
      <alignment vertical="top" wrapText="1"/>
    </xf>
    <xf numFmtId="0" fontId="23" fillId="0" borderId="0" xfId="44" applyFont="1" applyFill="1" applyAlignment="1">
      <alignment horizontal="left" vertical="top" wrapText="1"/>
    </xf>
    <xf numFmtId="0" fontId="22" fillId="0" borderId="0" xfId="44" applyFont="1" applyFill="1" applyAlignment="1">
      <alignment horizontal="right"/>
    </xf>
    <xf numFmtId="0" fontId="22" fillId="0" borderId="0" xfId="45" applyFont="1" applyFill="1" applyAlignment="1">
      <alignment horizontal="left" vertical="top"/>
    </xf>
    <xf numFmtId="0" fontId="23" fillId="0" borderId="0" xfId="45" applyFont="1" applyFill="1" applyAlignment="1">
      <alignment horizontal="right" vertical="top"/>
    </xf>
    <xf numFmtId="0" fontId="23" fillId="0" borderId="0" xfId="45" applyFont="1" applyFill="1" applyAlignment="1">
      <alignment vertical="top" wrapText="1"/>
    </xf>
    <xf numFmtId="167" fontId="23" fillId="0" borderId="0" xfId="45" applyNumberFormat="1" applyFont="1" applyFill="1" applyAlignment="1">
      <alignment horizontal="right" vertical="top"/>
    </xf>
    <xf numFmtId="167" fontId="22" fillId="0" borderId="0" xfId="45" quotePrefix="1" applyNumberFormat="1" applyFont="1" applyFill="1" applyAlignment="1">
      <alignment horizontal="right" vertical="top"/>
    </xf>
    <xf numFmtId="167" fontId="22" fillId="0" borderId="0" xfId="45" applyNumberFormat="1" applyFont="1" applyFill="1" applyAlignment="1">
      <alignment horizontal="right" vertical="top"/>
    </xf>
    <xf numFmtId="0" fontId="22" fillId="0" borderId="0" xfId="45" applyFont="1" applyFill="1" applyAlignment="1">
      <alignment vertical="center" wrapText="1"/>
    </xf>
    <xf numFmtId="0" fontId="22" fillId="0" borderId="0" xfId="45" applyFont="1" applyFill="1" applyAlignment="1">
      <alignment wrapText="1"/>
    </xf>
    <xf numFmtId="0" fontId="22" fillId="0" borderId="0" xfId="41" applyFont="1" applyFill="1" applyAlignment="1">
      <alignment vertical="top"/>
    </xf>
    <xf numFmtId="0" fontId="22" fillId="0" borderId="0" xfId="45" applyFont="1" applyFill="1" applyAlignment="1">
      <alignment horizontal="right" vertical="center"/>
    </xf>
    <xf numFmtId="0" fontId="22" fillId="0" borderId="10" xfId="45" applyFont="1" applyFill="1" applyBorder="1" applyAlignment="1">
      <alignment horizontal="left" vertical="top"/>
    </xf>
    <xf numFmtId="0" fontId="22" fillId="0" borderId="0" xfId="41" applyFont="1" applyFill="1" applyAlignment="1">
      <alignment vertical="center"/>
    </xf>
    <xf numFmtId="0" fontId="22" fillId="0" borderId="13" xfId="45" applyNumberFormat="1" applyFont="1" applyFill="1" applyBorder="1"/>
    <xf numFmtId="0" fontId="22" fillId="0" borderId="0" xfId="55" applyFont="1" applyFill="1" applyAlignment="1">
      <alignment horizontal="right" vertical="top"/>
    </xf>
    <xf numFmtId="0" fontId="22" fillId="0" borderId="0" xfId="55" applyFont="1" applyFill="1" applyAlignment="1">
      <alignment vertical="top" wrapText="1"/>
    </xf>
    <xf numFmtId="0" fontId="23" fillId="0" borderId="10" xfId="45" applyFont="1" applyFill="1" applyBorder="1" applyAlignment="1">
      <alignment horizontal="right" vertical="top"/>
    </xf>
    <xf numFmtId="0" fontId="23" fillId="0" borderId="10" xfId="45" applyFont="1" applyFill="1" applyBorder="1" applyAlignment="1">
      <alignment vertical="top" wrapText="1"/>
    </xf>
    <xf numFmtId="0" fontId="22" fillId="0" borderId="13" xfId="44" applyFont="1" applyFill="1" applyBorder="1" applyAlignment="1">
      <alignment vertical="top" wrapText="1"/>
    </xf>
    <xf numFmtId="0" fontId="23" fillId="0" borderId="13" xfId="44" applyFont="1" applyFill="1" applyBorder="1" applyAlignment="1">
      <alignment vertical="top" wrapText="1"/>
    </xf>
    <xf numFmtId="0" fontId="23" fillId="0" borderId="13" xfId="44" applyFont="1" applyFill="1" applyBorder="1" applyAlignment="1">
      <alignment horizontal="left" vertical="top" wrapText="1"/>
    </xf>
    <xf numFmtId="0" fontId="22" fillId="0" borderId="0" xfId="48" applyFont="1" applyFill="1"/>
    <xf numFmtId="0" fontId="22" fillId="0" borderId="0" xfId="49" applyNumberFormat="1" applyFont="1" applyFill="1" applyAlignment="1">
      <alignment horizontal="left" vertical="top" wrapText="1"/>
    </xf>
    <xf numFmtId="0" fontId="22" fillId="0" borderId="0" xfId="42" applyFont="1" applyFill="1" applyAlignment="1">
      <alignment horizontal="right"/>
    </xf>
    <xf numFmtId="166" fontId="22" fillId="0" borderId="0" xfId="42" applyNumberFormat="1" applyFont="1" applyFill="1" applyAlignment="1">
      <alignment horizontal="right" vertical="top" wrapText="1"/>
    </xf>
    <xf numFmtId="0" fontId="22" fillId="0" borderId="0" xfId="45" applyFont="1" applyFill="1" applyBorder="1" applyAlignment="1">
      <alignment horizontal="right" vertical="center"/>
    </xf>
    <xf numFmtId="0" fontId="22" fillId="0" borderId="0" xfId="45" applyFont="1" applyFill="1" applyBorder="1" applyAlignment="1">
      <alignment vertical="center" wrapText="1"/>
    </xf>
    <xf numFmtId="0" fontId="22" fillId="0" borderId="0" xfId="45" applyFont="1" applyFill="1" applyAlignment="1">
      <alignment horizontal="left" vertical="center"/>
    </xf>
    <xf numFmtId="0" fontId="22" fillId="0" borderId="0" xfId="28" applyNumberFormat="1" applyFont="1" applyFill="1" applyAlignment="1">
      <alignment vertical="center"/>
    </xf>
    <xf numFmtId="0" fontId="22" fillId="0" borderId="0" xfId="42" applyFont="1" applyFill="1" applyAlignment="1">
      <alignment vertical="center"/>
    </xf>
    <xf numFmtId="0" fontId="22" fillId="0" borderId="0" xfId="45" applyFont="1" applyFill="1" applyBorder="1" applyAlignment="1">
      <alignment horizontal="left" vertical="center"/>
    </xf>
    <xf numFmtId="0" fontId="22" fillId="0" borderId="0" xfId="28" applyNumberFormat="1" applyFont="1" applyFill="1" applyBorder="1" applyAlignment="1">
      <alignment vertical="center"/>
    </xf>
    <xf numFmtId="0" fontId="22" fillId="0" borderId="0" xfId="42" applyFont="1" applyFill="1" applyBorder="1" applyAlignment="1">
      <alignment vertical="center"/>
    </xf>
    <xf numFmtId="0" fontId="22" fillId="0" borderId="12" xfId="46" applyFont="1" applyFill="1" applyBorder="1" applyAlignment="1">
      <alignment horizontal="right" vertical="top" wrapText="1"/>
    </xf>
    <xf numFmtId="0" fontId="22" fillId="0" borderId="0" xfId="47" applyFont="1" applyFill="1" applyBorder="1" applyAlignment="1" applyProtection="1">
      <alignment horizontal="left" vertical="top" wrapText="1"/>
    </xf>
    <xf numFmtId="0" fontId="22" fillId="0" borderId="0" xfId="46" applyFont="1" applyFill="1" applyBorder="1" applyAlignment="1" applyProtection="1"/>
    <xf numFmtId="0" fontId="1" fillId="0" borderId="0" xfId="0" applyFont="1" applyFill="1" applyAlignment="1"/>
    <xf numFmtId="0" fontId="22" fillId="0" borderId="0" xfId="46" applyNumberFormat="1" applyFont="1" applyFill="1" applyBorder="1" applyAlignment="1" applyProtection="1">
      <alignment horizontal="right" vertical="center"/>
    </xf>
    <xf numFmtId="0" fontId="22" fillId="0" borderId="0" xfId="47" applyFont="1" applyFill="1" applyBorder="1" applyProtection="1"/>
    <xf numFmtId="0" fontId="22" fillId="0" borderId="0" xfId="28" applyNumberFormat="1" applyFont="1" applyFill="1" applyAlignment="1">
      <alignment horizontal="right" wrapText="1"/>
    </xf>
    <xf numFmtId="0" fontId="22" fillId="0" borderId="0" xfId="28" applyNumberFormat="1" applyFont="1" applyFill="1" applyAlignment="1">
      <alignment horizontal="right" vertical="center" wrapText="1"/>
    </xf>
    <xf numFmtId="0" fontId="22" fillId="0" borderId="0" xfId="28" applyNumberFormat="1" applyFont="1" applyFill="1" applyBorder="1" applyAlignment="1">
      <alignment horizontal="right" vertical="center" wrapText="1"/>
    </xf>
    <xf numFmtId="0" fontId="31" fillId="0" borderId="0" xfId="44" applyFont="1" applyFill="1" applyAlignment="1">
      <alignment horizontal="right"/>
    </xf>
    <xf numFmtId="0" fontId="23" fillId="0" borderId="0" xfId="42" applyFont="1" applyFill="1" applyAlignment="1">
      <alignment vertical="top" wrapText="1"/>
    </xf>
    <xf numFmtId="165" fontId="23" fillId="0" borderId="0" xfId="42" applyNumberFormat="1" applyFont="1" applyFill="1" applyAlignment="1">
      <alignment vertical="top" wrapText="1"/>
    </xf>
    <xf numFmtId="0" fontId="23" fillId="0" borderId="0" xfId="0" applyFont="1" applyFill="1" applyAlignment="1">
      <alignment horizontal="right"/>
    </xf>
    <xf numFmtId="0" fontId="23" fillId="0" borderId="0" xfId="48" applyFont="1" applyFill="1"/>
    <xf numFmtId="0" fontId="23" fillId="0" borderId="0" xfId="47" applyFont="1" applyFill="1" applyAlignment="1">
      <alignment horizontal="right"/>
    </xf>
    <xf numFmtId="1" fontId="23" fillId="0" borderId="0" xfId="47" applyNumberFormat="1" applyFont="1" applyFill="1" applyAlignment="1">
      <alignment horizontal="right"/>
    </xf>
    <xf numFmtId="0" fontId="22" fillId="0" borderId="0" xfId="42" applyFont="1" applyFill="1" applyAlignment="1">
      <alignment horizontal="right" vertical="top" wrapText="1"/>
    </xf>
    <xf numFmtId="0" fontId="22" fillId="0" borderId="10" xfId="45" applyFont="1" applyFill="1" applyBorder="1" applyAlignment="1">
      <alignment horizontal="left" vertical="center"/>
    </xf>
    <xf numFmtId="0" fontId="22" fillId="0" borderId="10" xfId="45" applyFont="1" applyFill="1" applyBorder="1" applyAlignment="1">
      <alignment horizontal="right" vertical="center"/>
    </xf>
    <xf numFmtId="0" fontId="22" fillId="0" borderId="10" xfId="45" applyFont="1" applyFill="1" applyBorder="1" applyAlignment="1">
      <alignment vertical="center" wrapText="1"/>
    </xf>
    <xf numFmtId="0" fontId="22" fillId="0" borderId="10" xfId="28" applyNumberFormat="1" applyFont="1" applyFill="1" applyBorder="1" applyAlignment="1">
      <alignment horizontal="right" vertical="center" wrapText="1"/>
    </xf>
    <xf numFmtId="0" fontId="22" fillId="0" borderId="10" xfId="28" applyNumberFormat="1" applyFont="1" applyFill="1" applyBorder="1" applyAlignment="1">
      <alignment vertical="center"/>
    </xf>
    <xf numFmtId="43" fontId="28" fillId="0" borderId="11" xfId="28" applyFont="1" applyBorder="1" applyAlignment="1">
      <alignment horizontal="right" vertical="center" wrapText="1"/>
    </xf>
    <xf numFmtId="0" fontId="22" fillId="0" borderId="12" xfId="46" applyFont="1" applyFill="1" applyBorder="1" applyAlignment="1">
      <alignment horizontal="right" vertical="top" wrapText="1"/>
    </xf>
    <xf numFmtId="0" fontId="22" fillId="0" borderId="0" xfId="45" applyFont="1" applyFill="1" applyAlignment="1">
      <alignment horizontal="left" vertical="top" wrapText="1"/>
    </xf>
    <xf numFmtId="0" fontId="28" fillId="0" borderId="11" xfId="0" applyFont="1" applyBorder="1" applyAlignment="1">
      <alignment horizontal="center" wrapText="1"/>
    </xf>
    <xf numFmtId="0" fontId="30" fillId="0" borderId="11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/>
    <xf numFmtId="0" fontId="26" fillId="0" borderId="0" xfId="0" applyFont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1" xfId="0" applyBorder="1" applyAlignment="1">
      <alignment horizontal="right" wrapText="1"/>
    </xf>
  </cellXfs>
  <cellStyles count="5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10" xfId="29"/>
    <cellStyle name="Comma 2" xfId="30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/>
    <cellStyle name="Normal 4" xfId="41"/>
    <cellStyle name="Normal_budget 2004-05_2.6.04" xfId="42"/>
    <cellStyle name="Normal_BUDGET FOR  03-04" xfId="43"/>
    <cellStyle name="Normal_BUDGET FOR  03-04 10-02-03" xfId="44"/>
    <cellStyle name="Normal_budget for 03-04" xfId="45"/>
    <cellStyle name="Normal_budget for 03-04 2" xfId="55"/>
    <cellStyle name="Normal_BUDGET-2000" xfId="46"/>
    <cellStyle name="Normal_budgetDocNIC02-03" xfId="47"/>
    <cellStyle name="Normal_DEMAND17" xfId="48"/>
    <cellStyle name="Normal_DEMAND51" xfId="49"/>
    <cellStyle name="Note" xfId="50" builtinId="10" customBuiltin="1"/>
    <cellStyle name="Output" xfId="51" builtinId="21" customBuiltin="1"/>
    <cellStyle name="Title" xfId="52" builtinId="15" customBuiltin="1"/>
    <cellStyle name="Total" xfId="53" builtinId="25" customBuiltin="1"/>
    <cellStyle name="Warning Text" xfId="54" builtinId="11" customBuiltin="1"/>
  </cellStyles>
  <dxfs count="0"/>
  <tableStyles count="0" defaultTableStyle="TableStyleMedium9" defaultPivotStyle="PivotStyleLight16"/>
  <colors>
    <mruColors>
      <color rgb="FFFF00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server\server%20budget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server\server%20budget\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C00000"/>
  </sheetPr>
  <dimension ref="A1:G173"/>
  <sheetViews>
    <sheetView tabSelected="1" view="pageBreakPreview" zoomScale="115" zoomScaleSheetLayoutView="115" workbookViewId="0">
      <selection activeCell="G14" sqref="G14"/>
    </sheetView>
  </sheetViews>
  <sheetFormatPr defaultColWidth="8.7109375" defaultRowHeight="12.75"/>
  <cols>
    <col min="1" max="1" width="5.7109375" style="49" customWidth="1"/>
    <col min="2" max="2" width="8.28515625" style="49" customWidth="1"/>
    <col min="3" max="3" width="40.7109375" style="51" customWidth="1"/>
    <col min="4" max="7" width="10.7109375" style="51" customWidth="1"/>
    <col min="8" max="16384" width="8.7109375" style="51"/>
  </cols>
  <sheetData>
    <row r="1" spans="1:7" ht="14.25" customHeight="1">
      <c r="B1" s="50"/>
      <c r="D1" s="52" t="s">
        <v>73</v>
      </c>
      <c r="F1" s="50"/>
      <c r="G1" s="50"/>
    </row>
    <row r="2" spans="1:7">
      <c r="B2" s="50"/>
      <c r="D2" s="52" t="s">
        <v>74</v>
      </c>
      <c r="F2" s="50"/>
      <c r="G2" s="50"/>
    </row>
    <row r="3" spans="1:7">
      <c r="A3" s="53"/>
      <c r="B3" s="50"/>
      <c r="C3" s="50"/>
      <c r="D3" s="50"/>
      <c r="F3" s="50"/>
      <c r="G3" s="50"/>
    </row>
    <row r="4" spans="1:7" s="56" customFormat="1" ht="27.6" customHeight="1">
      <c r="A4" s="49"/>
      <c r="B4" s="49"/>
      <c r="C4" s="54" t="s">
        <v>24</v>
      </c>
      <c r="D4" s="55">
        <v>3604</v>
      </c>
      <c r="E4" s="134" t="s">
        <v>14</v>
      </c>
      <c r="F4" s="134"/>
      <c r="G4" s="134"/>
    </row>
    <row r="5" spans="1:7">
      <c r="D5" s="57"/>
    </row>
    <row r="6" spans="1:7" s="56" customFormat="1" ht="15.6" customHeight="1">
      <c r="A6" s="57" t="s">
        <v>80</v>
      </c>
    </row>
    <row r="7" spans="1:7">
      <c r="A7" s="58"/>
      <c r="B7" s="51"/>
      <c r="D7" s="59" t="s">
        <v>0</v>
      </c>
      <c r="E7" s="59" t="s">
        <v>1</v>
      </c>
      <c r="F7" s="59" t="s">
        <v>2</v>
      </c>
    </row>
    <row r="8" spans="1:7">
      <c r="A8" s="58"/>
      <c r="B8" s="51"/>
      <c r="C8" s="60" t="s">
        <v>3</v>
      </c>
      <c r="D8" s="53">
        <f>G59</f>
        <v>367628</v>
      </c>
      <c r="E8" s="7">
        <v>0</v>
      </c>
      <c r="F8" s="53">
        <f>SUM(D8:E8)</f>
        <v>367628</v>
      </c>
    </row>
    <row r="9" spans="1:7">
      <c r="A9" s="58"/>
      <c r="B9" s="51"/>
      <c r="D9" s="60"/>
      <c r="E9" s="7"/>
    </row>
    <row r="10" spans="1:7" ht="15.6" customHeight="1">
      <c r="A10" s="61" t="s">
        <v>4</v>
      </c>
      <c r="B10" s="51"/>
      <c r="C10" s="62"/>
    </row>
    <row r="11" spans="1:7">
      <c r="C11" s="63"/>
      <c r="D11" s="63"/>
      <c r="E11" s="63"/>
      <c r="F11" s="63"/>
      <c r="G11" s="65" t="s">
        <v>25</v>
      </c>
    </row>
    <row r="12" spans="1:7" s="70" customFormat="1" ht="25.5">
      <c r="A12" s="66"/>
      <c r="B12" s="67"/>
      <c r="C12" s="68"/>
      <c r="D12" s="69" t="s">
        <v>75</v>
      </c>
      <c r="E12" s="110" t="s">
        <v>76</v>
      </c>
      <c r="F12" s="110" t="s">
        <v>77</v>
      </c>
      <c r="G12" s="133" t="s">
        <v>76</v>
      </c>
    </row>
    <row r="13" spans="1:7" s="115" customFormat="1">
      <c r="A13" s="111"/>
      <c r="B13" s="112" t="s">
        <v>5</v>
      </c>
      <c r="C13" s="113"/>
      <c r="D13" s="114" t="s">
        <v>78</v>
      </c>
      <c r="E13" s="114" t="s">
        <v>79</v>
      </c>
      <c r="F13" s="114" t="s">
        <v>79</v>
      </c>
      <c r="G13" s="114" t="s">
        <v>82</v>
      </c>
    </row>
    <row r="14" spans="1:7" s="70" customFormat="1" ht="12" customHeight="1">
      <c r="A14" s="71"/>
      <c r="B14" s="72"/>
      <c r="C14" s="64"/>
      <c r="D14" s="73"/>
      <c r="E14" s="73"/>
      <c r="F14" s="73"/>
      <c r="G14" s="74"/>
    </row>
    <row r="15" spans="1:7" ht="15.6" customHeight="1">
      <c r="A15" s="75"/>
      <c r="B15" s="75"/>
      <c r="C15" s="76" t="s">
        <v>6</v>
      </c>
      <c r="D15" s="77"/>
      <c r="E15" s="77"/>
      <c r="F15" s="77"/>
      <c r="G15" s="77"/>
    </row>
    <row r="16" spans="1:7" ht="28.9" customHeight="1">
      <c r="A16" s="78" t="s">
        <v>7</v>
      </c>
      <c r="B16" s="79">
        <v>3604</v>
      </c>
      <c r="C16" s="80" t="s">
        <v>14</v>
      </c>
      <c r="D16" s="61"/>
      <c r="E16" s="61"/>
      <c r="F16" s="61"/>
      <c r="G16" s="61"/>
    </row>
    <row r="17" spans="1:7" ht="27" customHeight="1">
      <c r="A17" s="78"/>
      <c r="B17" s="81">
        <v>0.2</v>
      </c>
      <c r="C17" s="80" t="s">
        <v>15</v>
      </c>
      <c r="D17" s="61"/>
      <c r="E17" s="61"/>
      <c r="F17" s="61"/>
      <c r="G17" s="9"/>
    </row>
    <row r="18" spans="1:7" ht="25.5">
      <c r="A18" s="78"/>
      <c r="B18" s="82" t="s">
        <v>56</v>
      </c>
      <c r="C18" s="58" t="s">
        <v>57</v>
      </c>
      <c r="D18" s="9"/>
      <c r="E18" s="9"/>
      <c r="F18" s="9"/>
      <c r="G18" s="9"/>
    </row>
    <row r="19" spans="1:7" ht="15.75" customHeight="1">
      <c r="A19" s="78"/>
      <c r="B19" s="83" t="s">
        <v>58</v>
      </c>
      <c r="C19" s="58" t="s">
        <v>59</v>
      </c>
      <c r="D19" s="12">
        <v>0</v>
      </c>
      <c r="E19" s="13">
        <v>21748</v>
      </c>
      <c r="F19" s="12">
        <v>0</v>
      </c>
      <c r="G19" s="32">
        <v>22835</v>
      </c>
    </row>
    <row r="20" spans="1:7" ht="25.5">
      <c r="A20" s="78" t="s">
        <v>2</v>
      </c>
      <c r="B20" s="82" t="s">
        <v>56</v>
      </c>
      <c r="C20" s="58" t="s">
        <v>57</v>
      </c>
      <c r="D20" s="12">
        <f t="shared" ref="D20:F20" si="0">SUM(D19)</f>
        <v>0</v>
      </c>
      <c r="E20" s="13">
        <f t="shared" si="0"/>
        <v>21748</v>
      </c>
      <c r="F20" s="12">
        <f t="shared" si="0"/>
        <v>0</v>
      </c>
      <c r="G20" s="15">
        <v>22835</v>
      </c>
    </row>
    <row r="21" spans="1:7" ht="12" customHeight="1">
      <c r="A21" s="78"/>
      <c r="B21" s="82"/>
      <c r="C21" s="58"/>
      <c r="D21" s="37"/>
      <c r="E21" s="37"/>
      <c r="F21" s="37"/>
      <c r="G21" s="16"/>
    </row>
    <row r="22" spans="1:7" ht="27" customHeight="1">
      <c r="A22" s="78"/>
      <c r="B22" s="82" t="s">
        <v>60</v>
      </c>
      <c r="C22" s="58" t="s">
        <v>61</v>
      </c>
      <c r="D22" s="61"/>
      <c r="E22" s="61"/>
      <c r="F22" s="61"/>
      <c r="G22" s="9"/>
    </row>
    <row r="23" spans="1:7" ht="13.5" customHeight="1">
      <c r="A23" s="78"/>
      <c r="B23" s="83" t="s">
        <v>62</v>
      </c>
      <c r="C23" s="58" t="s">
        <v>65</v>
      </c>
      <c r="D23" s="116">
        <v>1488</v>
      </c>
      <c r="E23" s="116">
        <v>1468</v>
      </c>
      <c r="F23" s="116">
        <v>1468</v>
      </c>
      <c r="G23" s="32">
        <v>1541</v>
      </c>
    </row>
    <row r="24" spans="1:7" ht="14.25" customHeight="1">
      <c r="A24" s="78"/>
      <c r="B24" s="83" t="s">
        <v>63</v>
      </c>
      <c r="C24" s="84" t="s">
        <v>13</v>
      </c>
      <c r="D24" s="116">
        <v>1762</v>
      </c>
      <c r="E24" s="116">
        <v>1738</v>
      </c>
      <c r="F24" s="116">
        <v>1738</v>
      </c>
      <c r="G24" s="32">
        <v>1827</v>
      </c>
    </row>
    <row r="25" spans="1:7" ht="17.25" customHeight="1">
      <c r="A25" s="78"/>
      <c r="B25" s="83" t="s">
        <v>64</v>
      </c>
      <c r="C25" s="84" t="s">
        <v>10</v>
      </c>
      <c r="D25" s="116">
        <v>2261</v>
      </c>
      <c r="E25" s="116">
        <v>2231</v>
      </c>
      <c r="F25" s="116">
        <v>2231</v>
      </c>
      <c r="G25" s="32">
        <v>2341</v>
      </c>
    </row>
    <row r="26" spans="1:7" ht="27.6" customHeight="1">
      <c r="A26" s="78" t="s">
        <v>2</v>
      </c>
      <c r="B26" s="82" t="s">
        <v>60</v>
      </c>
      <c r="C26" s="85" t="s">
        <v>61</v>
      </c>
      <c r="D26" s="14">
        <f t="shared" ref="D26:F26" si="1">SUM(D23:D25)</f>
        <v>5511</v>
      </c>
      <c r="E26" s="14">
        <f t="shared" si="1"/>
        <v>5437</v>
      </c>
      <c r="F26" s="14">
        <f t="shared" si="1"/>
        <v>5437</v>
      </c>
      <c r="G26" s="15">
        <v>5709</v>
      </c>
    </row>
    <row r="27" spans="1:7" ht="12.6" customHeight="1">
      <c r="A27" s="78"/>
      <c r="B27" s="82"/>
      <c r="C27" s="58"/>
      <c r="D27" s="11"/>
      <c r="E27" s="11"/>
      <c r="F27" s="11"/>
      <c r="G27" s="16"/>
    </row>
    <row r="28" spans="1:7" ht="27" customHeight="1">
      <c r="A28" s="78"/>
      <c r="B28" s="54">
        <v>91</v>
      </c>
      <c r="C28" s="58" t="s">
        <v>48</v>
      </c>
      <c r="D28" s="61"/>
      <c r="E28" s="61"/>
      <c r="F28" s="61"/>
      <c r="G28" s="9"/>
    </row>
    <row r="29" spans="1:7">
      <c r="A29" s="78"/>
      <c r="B29" s="54" t="s">
        <v>49</v>
      </c>
      <c r="C29" s="58" t="s">
        <v>8</v>
      </c>
      <c r="D29" s="116">
        <v>84301</v>
      </c>
      <c r="E29" s="116">
        <v>101161</v>
      </c>
      <c r="F29" s="116">
        <v>101161</v>
      </c>
      <c r="G29" s="32">
        <v>106219</v>
      </c>
    </row>
    <row r="30" spans="1:7">
      <c r="A30" s="78"/>
      <c r="B30" s="54" t="s">
        <v>50</v>
      </c>
      <c r="C30" s="58" t="s">
        <v>10</v>
      </c>
      <c r="D30" s="116">
        <v>4772</v>
      </c>
      <c r="E30" s="116">
        <v>5726</v>
      </c>
      <c r="F30" s="116">
        <v>5726</v>
      </c>
      <c r="G30" s="32">
        <v>6013</v>
      </c>
    </row>
    <row r="31" spans="1:7">
      <c r="A31" s="78"/>
      <c r="B31" s="54" t="s">
        <v>51</v>
      </c>
      <c r="C31" s="86" t="s">
        <v>11</v>
      </c>
      <c r="D31" s="116">
        <v>8271</v>
      </c>
      <c r="E31" s="116">
        <v>9925</v>
      </c>
      <c r="F31" s="116">
        <v>9925</v>
      </c>
      <c r="G31" s="32">
        <v>10421</v>
      </c>
    </row>
    <row r="32" spans="1:7">
      <c r="A32" s="78"/>
      <c r="B32" s="54" t="s">
        <v>52</v>
      </c>
      <c r="C32" s="58" t="s">
        <v>9</v>
      </c>
      <c r="D32" s="116">
        <v>9978</v>
      </c>
      <c r="E32" s="116">
        <v>11974</v>
      </c>
      <c r="F32" s="116">
        <v>11974</v>
      </c>
      <c r="G32" s="32">
        <v>12572</v>
      </c>
    </row>
    <row r="33" spans="1:7">
      <c r="A33" s="78"/>
      <c r="B33" s="54" t="s">
        <v>53</v>
      </c>
      <c r="C33" s="58" t="s">
        <v>66</v>
      </c>
      <c r="D33" s="116">
        <v>7505</v>
      </c>
      <c r="E33" s="116">
        <v>9006</v>
      </c>
      <c r="F33" s="116">
        <v>9006</v>
      </c>
      <c r="G33" s="32">
        <v>9456</v>
      </c>
    </row>
    <row r="34" spans="1:7">
      <c r="A34" s="78"/>
      <c r="B34" s="54" t="s">
        <v>54</v>
      </c>
      <c r="C34" s="58" t="s">
        <v>65</v>
      </c>
      <c r="D34" s="116">
        <v>3195</v>
      </c>
      <c r="E34" s="116">
        <v>3834</v>
      </c>
      <c r="F34" s="116">
        <v>3834</v>
      </c>
      <c r="G34" s="32">
        <v>4026</v>
      </c>
    </row>
    <row r="35" spans="1:7">
      <c r="A35" s="78"/>
      <c r="B35" s="54" t="s">
        <v>55</v>
      </c>
      <c r="C35" s="58" t="s">
        <v>13</v>
      </c>
      <c r="D35" s="116">
        <v>3809</v>
      </c>
      <c r="E35" s="116">
        <v>4571</v>
      </c>
      <c r="F35" s="116">
        <v>4571</v>
      </c>
      <c r="G35" s="32">
        <v>4799</v>
      </c>
    </row>
    <row r="36" spans="1:7" ht="27" customHeight="1">
      <c r="A36" s="78" t="s">
        <v>2</v>
      </c>
      <c r="B36" s="54">
        <v>91</v>
      </c>
      <c r="C36" s="58" t="s">
        <v>48</v>
      </c>
      <c r="D36" s="14">
        <f t="shared" ref="D36:F36" si="2">SUM(D29:D35)</f>
        <v>121831</v>
      </c>
      <c r="E36" s="14">
        <f t="shared" si="2"/>
        <v>146197</v>
      </c>
      <c r="F36" s="14">
        <f t="shared" si="2"/>
        <v>146197</v>
      </c>
      <c r="G36" s="15">
        <v>153506</v>
      </c>
    </row>
    <row r="37" spans="1:7" ht="11.45" customHeight="1">
      <c r="A37" s="78"/>
      <c r="B37" s="54"/>
      <c r="C37" s="58"/>
      <c r="D37" s="11"/>
      <c r="E37" s="11"/>
      <c r="F37" s="11"/>
      <c r="G37" s="16"/>
    </row>
    <row r="38" spans="1:7" ht="15" customHeight="1">
      <c r="A38" s="78"/>
      <c r="B38" s="54">
        <v>92</v>
      </c>
      <c r="C38" s="58" t="s">
        <v>40</v>
      </c>
      <c r="D38" s="61"/>
      <c r="E38" s="61"/>
      <c r="F38" s="61"/>
      <c r="G38" s="9"/>
    </row>
    <row r="39" spans="1:7" s="106" customFormat="1" ht="18" customHeight="1">
      <c r="A39" s="104"/>
      <c r="B39" s="87" t="s">
        <v>41</v>
      </c>
      <c r="C39" s="84" t="s">
        <v>8</v>
      </c>
      <c r="D39" s="117">
        <v>68470</v>
      </c>
      <c r="E39" s="117">
        <v>116399</v>
      </c>
      <c r="F39" s="117">
        <f>116399-61623</f>
        <v>54776</v>
      </c>
      <c r="G39" s="105">
        <v>123246</v>
      </c>
    </row>
    <row r="40" spans="1:7" s="109" customFormat="1" ht="15" customHeight="1">
      <c r="A40" s="107"/>
      <c r="B40" s="102" t="s">
        <v>42</v>
      </c>
      <c r="C40" s="103" t="s">
        <v>10</v>
      </c>
      <c r="D40" s="118">
        <v>4010</v>
      </c>
      <c r="E40" s="118">
        <v>6817</v>
      </c>
      <c r="F40" s="118">
        <v>6817</v>
      </c>
      <c r="G40" s="108">
        <v>7218</v>
      </c>
    </row>
    <row r="41" spans="1:7" s="106" customFormat="1" ht="16.5" customHeight="1">
      <c r="A41" s="104"/>
      <c r="B41" s="87" t="s">
        <v>43</v>
      </c>
      <c r="C41" s="89" t="s">
        <v>11</v>
      </c>
      <c r="D41" s="117">
        <v>7140</v>
      </c>
      <c r="E41" s="117">
        <v>12138</v>
      </c>
      <c r="F41" s="117">
        <f>12138-6426</f>
        <v>5712</v>
      </c>
      <c r="G41" s="105">
        <v>12852</v>
      </c>
    </row>
    <row r="42" spans="1:7" s="109" customFormat="1" ht="15" customHeight="1">
      <c r="A42" s="107"/>
      <c r="B42" s="102" t="s">
        <v>44</v>
      </c>
      <c r="C42" s="103" t="s">
        <v>9</v>
      </c>
      <c r="D42" s="118">
        <v>8320</v>
      </c>
      <c r="E42" s="118">
        <v>14144</v>
      </c>
      <c r="F42" s="118">
        <f>14144-7488</f>
        <v>6656</v>
      </c>
      <c r="G42" s="108">
        <v>14976</v>
      </c>
    </row>
    <row r="43" spans="1:7" s="106" customFormat="1" ht="15" customHeight="1">
      <c r="A43" s="127"/>
      <c r="B43" s="128" t="s">
        <v>45</v>
      </c>
      <c r="C43" s="129" t="s">
        <v>66</v>
      </c>
      <c r="D43" s="130">
        <v>6150</v>
      </c>
      <c r="E43" s="130">
        <v>10455</v>
      </c>
      <c r="F43" s="130">
        <f>10455-5535</f>
        <v>4920</v>
      </c>
      <c r="G43" s="131">
        <v>11070</v>
      </c>
    </row>
    <row r="44" spans="1:7" s="106" customFormat="1" ht="17.25" customHeight="1">
      <c r="A44" s="104"/>
      <c r="B44" s="87" t="s">
        <v>46</v>
      </c>
      <c r="C44" s="84" t="s">
        <v>65</v>
      </c>
      <c r="D44" s="117">
        <v>2740</v>
      </c>
      <c r="E44" s="117">
        <v>4658</v>
      </c>
      <c r="F44" s="117">
        <v>4658</v>
      </c>
      <c r="G44" s="105">
        <v>4932</v>
      </c>
    </row>
    <row r="45" spans="1:7" s="106" customFormat="1" ht="15.75" customHeight="1">
      <c r="A45" s="104"/>
      <c r="B45" s="87" t="s">
        <v>47</v>
      </c>
      <c r="C45" s="84" t="s">
        <v>13</v>
      </c>
      <c r="D45" s="117">
        <v>3170</v>
      </c>
      <c r="E45" s="117">
        <v>5389</v>
      </c>
      <c r="F45" s="117">
        <v>5389</v>
      </c>
      <c r="G45" s="105">
        <v>5706</v>
      </c>
    </row>
    <row r="46" spans="1:7" ht="15" customHeight="1">
      <c r="A46" s="78" t="s">
        <v>2</v>
      </c>
      <c r="B46" s="54">
        <v>92</v>
      </c>
      <c r="C46" s="58" t="s">
        <v>40</v>
      </c>
      <c r="D46" s="14">
        <f t="shared" ref="D46:F46" si="3">SUM(D39:D45)</f>
        <v>100000</v>
      </c>
      <c r="E46" s="14">
        <f t="shared" si="3"/>
        <v>170000</v>
      </c>
      <c r="F46" s="14">
        <f t="shared" si="3"/>
        <v>88928</v>
      </c>
      <c r="G46" s="90">
        <v>180000</v>
      </c>
    </row>
    <row r="47" spans="1:7">
      <c r="A47" s="78"/>
      <c r="B47" s="54"/>
      <c r="C47" s="58"/>
      <c r="D47" s="37"/>
      <c r="E47" s="37"/>
      <c r="F47" s="37"/>
      <c r="G47" s="61"/>
    </row>
    <row r="48" spans="1:7">
      <c r="A48" s="78"/>
      <c r="B48" s="54">
        <v>93</v>
      </c>
      <c r="C48" s="58" t="s">
        <v>32</v>
      </c>
      <c r="D48" s="61"/>
      <c r="E48" s="61"/>
      <c r="F48" s="61"/>
      <c r="G48" s="9"/>
    </row>
    <row r="49" spans="1:7" ht="14.85" customHeight="1">
      <c r="A49" s="78"/>
      <c r="B49" s="91" t="s">
        <v>33</v>
      </c>
      <c r="C49" s="92" t="s">
        <v>8</v>
      </c>
      <c r="D49" s="10">
        <v>0</v>
      </c>
      <c r="E49" s="116">
        <v>1</v>
      </c>
      <c r="F49" s="116">
        <v>1</v>
      </c>
      <c r="G49" s="10">
        <v>0</v>
      </c>
    </row>
    <row r="50" spans="1:7" ht="14.85" customHeight="1">
      <c r="A50" s="78"/>
      <c r="B50" s="54" t="s">
        <v>28</v>
      </c>
      <c r="C50" s="58" t="s">
        <v>10</v>
      </c>
      <c r="D50" s="116">
        <v>2859</v>
      </c>
      <c r="E50" s="116">
        <v>2859</v>
      </c>
      <c r="F50" s="116">
        <v>2859</v>
      </c>
      <c r="G50" s="32">
        <v>1508</v>
      </c>
    </row>
    <row r="51" spans="1:7" ht="14.85" customHeight="1">
      <c r="A51" s="78"/>
      <c r="B51" s="91" t="s">
        <v>34</v>
      </c>
      <c r="C51" s="92" t="s">
        <v>11</v>
      </c>
      <c r="D51" s="10">
        <v>0</v>
      </c>
      <c r="E51" s="116">
        <v>1</v>
      </c>
      <c r="F51" s="116">
        <v>1</v>
      </c>
      <c r="G51" s="10">
        <v>0</v>
      </c>
    </row>
    <row r="52" spans="1:7" ht="14.85" customHeight="1">
      <c r="A52" s="78"/>
      <c r="B52" s="91" t="s">
        <v>35</v>
      </c>
      <c r="C52" s="92" t="s">
        <v>9</v>
      </c>
      <c r="D52" s="10">
        <v>0</v>
      </c>
      <c r="E52" s="116">
        <v>1</v>
      </c>
      <c r="F52" s="116">
        <v>1</v>
      </c>
      <c r="G52" s="10">
        <v>0</v>
      </c>
    </row>
    <row r="53" spans="1:7" ht="14.85" customHeight="1">
      <c r="A53" s="78"/>
      <c r="B53" s="91" t="s">
        <v>36</v>
      </c>
      <c r="C53" s="92" t="s">
        <v>37</v>
      </c>
      <c r="D53" s="10">
        <v>0</v>
      </c>
      <c r="E53" s="116">
        <v>1</v>
      </c>
      <c r="F53" s="116">
        <v>1</v>
      </c>
      <c r="G53" s="10">
        <v>0</v>
      </c>
    </row>
    <row r="54" spans="1:7" ht="14.85" customHeight="1">
      <c r="A54" s="78"/>
      <c r="B54" s="54" t="s">
        <v>29</v>
      </c>
      <c r="C54" s="58" t="s">
        <v>12</v>
      </c>
      <c r="D54" s="116">
        <v>586</v>
      </c>
      <c r="E54" s="116">
        <v>586</v>
      </c>
      <c r="F54" s="116">
        <v>586</v>
      </c>
      <c r="G54" s="10">
        <v>0</v>
      </c>
    </row>
    <row r="55" spans="1:7" ht="14.85" customHeight="1">
      <c r="A55" s="78"/>
      <c r="B55" s="54" t="s">
        <v>30</v>
      </c>
      <c r="C55" s="58" t="s">
        <v>13</v>
      </c>
      <c r="D55" s="116">
        <v>3897</v>
      </c>
      <c r="E55" s="116">
        <v>3897</v>
      </c>
      <c r="F55" s="116">
        <v>3897</v>
      </c>
      <c r="G55" s="32">
        <v>4070</v>
      </c>
    </row>
    <row r="56" spans="1:7" ht="14.85" customHeight="1">
      <c r="A56" s="78" t="s">
        <v>2</v>
      </c>
      <c r="B56" s="54">
        <v>93</v>
      </c>
      <c r="C56" s="58" t="s">
        <v>32</v>
      </c>
      <c r="D56" s="14">
        <f t="shared" ref="D56:F56" si="4">SUM(D49:D55)</f>
        <v>7342</v>
      </c>
      <c r="E56" s="14">
        <f t="shared" si="4"/>
        <v>7346</v>
      </c>
      <c r="F56" s="14">
        <f t="shared" si="4"/>
        <v>7346</v>
      </c>
      <c r="G56" s="14">
        <v>5578</v>
      </c>
    </row>
    <row r="57" spans="1:7" ht="27" customHeight="1">
      <c r="A57" s="78" t="s">
        <v>2</v>
      </c>
      <c r="B57" s="81">
        <v>0.2</v>
      </c>
      <c r="C57" s="80" t="s">
        <v>15</v>
      </c>
      <c r="D57" s="14">
        <f t="shared" ref="D57:F57" si="5">D56+D46+D36+D26+D20</f>
        <v>234684</v>
      </c>
      <c r="E57" s="14">
        <f t="shared" si="5"/>
        <v>350728</v>
      </c>
      <c r="F57" s="14">
        <f t="shared" si="5"/>
        <v>247908</v>
      </c>
      <c r="G57" s="14">
        <v>367628</v>
      </c>
    </row>
    <row r="58" spans="1:7" ht="28.9" customHeight="1">
      <c r="A58" s="88" t="s">
        <v>2</v>
      </c>
      <c r="B58" s="93">
        <v>3604</v>
      </c>
      <c r="C58" s="94" t="s">
        <v>14</v>
      </c>
      <c r="D58" s="13">
        <f t="shared" ref="D58:F60" si="6">D57</f>
        <v>234684</v>
      </c>
      <c r="E58" s="13">
        <f t="shared" si="6"/>
        <v>350728</v>
      </c>
      <c r="F58" s="13">
        <f t="shared" si="6"/>
        <v>247908</v>
      </c>
      <c r="G58" s="13">
        <v>367628</v>
      </c>
    </row>
    <row r="59" spans="1:7" ht="15.6" customHeight="1">
      <c r="A59" s="95" t="s">
        <v>2</v>
      </c>
      <c r="B59" s="96"/>
      <c r="C59" s="97" t="s">
        <v>6</v>
      </c>
      <c r="D59" s="17">
        <f t="shared" si="6"/>
        <v>234684</v>
      </c>
      <c r="E59" s="17">
        <f t="shared" si="6"/>
        <v>350728</v>
      </c>
      <c r="F59" s="17">
        <f t="shared" si="6"/>
        <v>247908</v>
      </c>
      <c r="G59" s="17">
        <v>367628</v>
      </c>
    </row>
    <row r="60" spans="1:7" s="98" customFormat="1" ht="15.6" customHeight="1">
      <c r="A60" s="95" t="s">
        <v>2</v>
      </c>
      <c r="B60" s="95"/>
      <c r="C60" s="97" t="s">
        <v>3</v>
      </c>
      <c r="D60" s="17">
        <f t="shared" si="6"/>
        <v>234684</v>
      </c>
      <c r="E60" s="17">
        <f t="shared" si="6"/>
        <v>350728</v>
      </c>
      <c r="F60" s="17">
        <f t="shared" si="6"/>
        <v>247908</v>
      </c>
      <c r="G60" s="17">
        <v>367628</v>
      </c>
    </row>
    <row r="61" spans="1:7" s="98" customFormat="1" ht="13.5" customHeight="1">
      <c r="A61" s="75"/>
      <c r="B61" s="75"/>
      <c r="C61" s="76"/>
      <c r="D61" s="18"/>
      <c r="E61" s="8"/>
      <c r="F61" s="8"/>
      <c r="G61" s="18"/>
    </row>
    <row r="62" spans="1:7" s="98" customFormat="1" ht="16.5" customHeight="1">
      <c r="A62" s="75"/>
      <c r="B62" s="75"/>
      <c r="C62" s="76"/>
      <c r="D62" s="77"/>
      <c r="E62" s="77"/>
      <c r="F62" s="77"/>
      <c r="G62" s="119"/>
    </row>
    <row r="63" spans="1:7" s="98" customFormat="1" ht="16.5" customHeight="1">
      <c r="A63" s="75"/>
      <c r="B63" s="75"/>
      <c r="C63" s="76"/>
      <c r="D63" s="77"/>
      <c r="E63" s="77"/>
      <c r="F63" s="77"/>
      <c r="G63" s="77"/>
    </row>
    <row r="64" spans="1:7" s="98" customFormat="1">
      <c r="A64" s="75"/>
      <c r="B64" s="99"/>
      <c r="C64" s="99"/>
      <c r="E64" s="100"/>
      <c r="F64" s="100"/>
      <c r="G64" s="100"/>
    </row>
    <row r="65" spans="1:7" s="123" customFormat="1">
      <c r="A65" s="120"/>
      <c r="B65" s="121"/>
      <c r="C65" s="53"/>
      <c r="D65" s="122"/>
      <c r="E65" s="122"/>
      <c r="F65" s="122"/>
      <c r="G65" s="60"/>
    </row>
    <row r="66" spans="1:7" s="123" customFormat="1">
      <c r="A66" s="120"/>
      <c r="B66" s="121"/>
      <c r="C66" s="60"/>
      <c r="D66" s="124"/>
      <c r="E66" s="125"/>
      <c r="G66" s="60"/>
    </row>
    <row r="67" spans="1:7" s="123" customFormat="1">
      <c r="A67" s="120"/>
      <c r="B67" s="121"/>
      <c r="C67" s="60"/>
      <c r="D67" s="60"/>
      <c r="E67" s="60"/>
      <c r="F67" s="60"/>
      <c r="G67" s="60"/>
    </row>
    <row r="68" spans="1:7" s="123" customFormat="1">
      <c r="A68" s="120"/>
      <c r="B68" s="121"/>
      <c r="C68" s="60"/>
      <c r="D68" s="60"/>
      <c r="E68" s="60"/>
      <c r="F68" s="60"/>
      <c r="G68" s="60"/>
    </row>
    <row r="69" spans="1:7" s="98" customFormat="1">
      <c r="A69" s="49"/>
      <c r="B69" s="101"/>
      <c r="C69" s="100"/>
      <c r="D69" s="100"/>
      <c r="E69" s="100"/>
      <c r="F69" s="100"/>
      <c r="G69" s="100"/>
    </row>
    <row r="70" spans="1:7" s="98" customFormat="1">
      <c r="A70" s="49"/>
      <c r="B70" s="101"/>
      <c r="C70" s="100"/>
      <c r="D70" s="51"/>
      <c r="E70" s="51"/>
      <c r="F70" s="51"/>
      <c r="G70" s="100"/>
    </row>
    <row r="71" spans="1:7" s="98" customFormat="1">
      <c r="A71" s="49"/>
      <c r="B71" s="101"/>
      <c r="C71" s="100"/>
      <c r="D71" s="100"/>
      <c r="E71" s="100"/>
      <c r="F71" s="100"/>
      <c r="G71" s="100"/>
    </row>
    <row r="72" spans="1:7" s="98" customFormat="1">
      <c r="A72" s="49"/>
      <c r="B72" s="126"/>
      <c r="C72" s="100"/>
      <c r="D72" s="100"/>
      <c r="E72" s="100"/>
      <c r="F72" s="100"/>
      <c r="G72" s="100"/>
    </row>
    <row r="73" spans="1:7" s="98" customFormat="1">
      <c r="A73" s="49"/>
      <c r="B73" s="49"/>
      <c r="C73" s="100"/>
      <c r="D73" s="51"/>
      <c r="E73" s="51"/>
      <c r="F73" s="51"/>
      <c r="G73" s="51"/>
    </row>
    <row r="74" spans="1:7" s="98" customFormat="1">
      <c r="A74" s="49"/>
      <c r="B74" s="49"/>
      <c r="C74" s="100"/>
      <c r="D74" s="51"/>
      <c r="E74" s="51"/>
      <c r="F74" s="51"/>
      <c r="G74" s="51"/>
    </row>
    <row r="75" spans="1:7" s="98" customFormat="1">
      <c r="A75" s="49"/>
      <c r="B75" s="49"/>
      <c r="C75" s="100"/>
      <c r="D75" s="51"/>
      <c r="E75" s="51"/>
      <c r="F75" s="51"/>
      <c r="G75" s="51"/>
    </row>
    <row r="76" spans="1:7" s="98" customFormat="1">
      <c r="A76" s="49"/>
      <c r="B76" s="49"/>
      <c r="C76" s="51"/>
      <c r="D76" s="51"/>
      <c r="E76" s="51"/>
      <c r="F76" s="51"/>
      <c r="G76" s="51"/>
    </row>
    <row r="77" spans="1:7" s="98" customFormat="1">
      <c r="A77" s="49"/>
      <c r="B77" s="49"/>
      <c r="C77" s="51"/>
      <c r="D77" s="51"/>
      <c r="E77" s="51"/>
      <c r="F77" s="51"/>
      <c r="G77" s="51"/>
    </row>
    <row r="78" spans="1:7" s="98" customFormat="1">
      <c r="A78" s="49"/>
      <c r="B78" s="49"/>
      <c r="C78" s="51"/>
      <c r="D78" s="51"/>
      <c r="E78" s="51"/>
      <c r="F78" s="51"/>
      <c r="G78" s="51"/>
    </row>
    <row r="79" spans="1:7" s="98" customFormat="1">
      <c r="A79" s="49"/>
      <c r="B79" s="49"/>
      <c r="C79" s="51"/>
      <c r="D79" s="51"/>
      <c r="E79" s="51"/>
      <c r="F79" s="51"/>
      <c r="G79" s="51"/>
    </row>
    <row r="80" spans="1:7" s="98" customFormat="1">
      <c r="A80" s="49"/>
      <c r="B80" s="49"/>
      <c r="C80" s="51"/>
      <c r="D80" s="51"/>
      <c r="E80" s="51"/>
      <c r="F80" s="51"/>
      <c r="G80" s="51"/>
    </row>
    <row r="81" spans="1:7" s="98" customFormat="1">
      <c r="A81" s="49"/>
      <c r="B81" s="49"/>
      <c r="C81" s="51"/>
      <c r="D81" s="51"/>
      <c r="E81" s="51"/>
      <c r="F81" s="51"/>
      <c r="G81" s="51"/>
    </row>
    <row r="82" spans="1:7" s="98" customFormat="1">
      <c r="A82" s="49"/>
      <c r="B82" s="49"/>
      <c r="C82" s="51"/>
      <c r="D82" s="51"/>
      <c r="E82" s="51"/>
      <c r="F82" s="51"/>
      <c r="G82" s="51"/>
    </row>
    <row r="83" spans="1:7" s="98" customFormat="1">
      <c r="A83" s="49"/>
      <c r="B83" s="49"/>
      <c r="C83" s="51"/>
      <c r="D83" s="51"/>
      <c r="E83" s="51"/>
      <c r="F83" s="51"/>
      <c r="G83" s="51"/>
    </row>
    <row r="84" spans="1:7" s="98" customFormat="1">
      <c r="A84" s="49"/>
      <c r="B84" s="49"/>
      <c r="C84" s="51"/>
      <c r="D84" s="51"/>
      <c r="E84" s="51"/>
      <c r="F84" s="51"/>
      <c r="G84" s="51"/>
    </row>
    <row r="85" spans="1:7" s="98" customFormat="1">
      <c r="A85" s="49"/>
      <c r="B85" s="49"/>
      <c r="C85" s="51"/>
      <c r="D85" s="51"/>
      <c r="E85" s="51"/>
      <c r="F85" s="51"/>
      <c r="G85" s="51"/>
    </row>
    <row r="92" spans="1:7">
      <c r="A92" s="51"/>
      <c r="B92" s="51"/>
    </row>
    <row r="93" spans="1:7">
      <c r="A93" s="51"/>
      <c r="B93" s="51"/>
    </row>
    <row r="94" spans="1:7">
      <c r="A94" s="51"/>
      <c r="B94" s="51"/>
    </row>
    <row r="95" spans="1:7">
      <c r="A95" s="51"/>
      <c r="B95" s="51"/>
    </row>
    <row r="96" spans="1:7">
      <c r="A96" s="51"/>
      <c r="B96" s="51"/>
    </row>
    <row r="97" spans="1:2">
      <c r="A97" s="51"/>
      <c r="B97" s="51"/>
    </row>
    <row r="98" spans="1:2">
      <c r="A98" s="51"/>
      <c r="B98" s="51"/>
    </row>
    <row r="99" spans="1:2">
      <c r="A99" s="51"/>
      <c r="B99" s="51"/>
    </row>
    <row r="100" spans="1:2">
      <c r="A100" s="51"/>
      <c r="B100" s="51"/>
    </row>
    <row r="101" spans="1:2">
      <c r="A101" s="51"/>
      <c r="B101" s="51"/>
    </row>
    <row r="102" spans="1:2">
      <c r="A102" s="51"/>
      <c r="B102" s="51"/>
    </row>
    <row r="103" spans="1:2">
      <c r="A103" s="51"/>
      <c r="B103" s="51"/>
    </row>
    <row r="104" spans="1:2">
      <c r="A104" s="51"/>
      <c r="B104" s="51"/>
    </row>
    <row r="105" spans="1:2">
      <c r="A105" s="51"/>
      <c r="B105" s="51"/>
    </row>
    <row r="106" spans="1:2">
      <c r="A106" s="51"/>
      <c r="B106" s="51"/>
    </row>
    <row r="107" spans="1:2">
      <c r="A107" s="51"/>
      <c r="B107" s="51"/>
    </row>
    <row r="108" spans="1:2">
      <c r="A108" s="51"/>
      <c r="B108" s="51"/>
    </row>
    <row r="109" spans="1:2">
      <c r="A109" s="51"/>
      <c r="B109" s="51"/>
    </row>
    <row r="110" spans="1:2">
      <c r="A110" s="51"/>
      <c r="B110" s="51"/>
    </row>
    <row r="111" spans="1:2">
      <c r="A111" s="51"/>
      <c r="B111" s="51"/>
    </row>
    <row r="112" spans="1:2">
      <c r="A112" s="51"/>
      <c r="B112" s="51"/>
    </row>
    <row r="113" spans="1:2">
      <c r="A113" s="51"/>
      <c r="B113" s="51"/>
    </row>
    <row r="114" spans="1:2">
      <c r="A114" s="51"/>
      <c r="B114" s="51"/>
    </row>
    <row r="115" spans="1:2">
      <c r="A115" s="51"/>
      <c r="B115" s="51"/>
    </row>
    <row r="116" spans="1:2">
      <c r="A116" s="51"/>
      <c r="B116" s="51"/>
    </row>
    <row r="117" spans="1:2">
      <c r="A117" s="51"/>
      <c r="B117" s="51"/>
    </row>
    <row r="118" spans="1:2">
      <c r="A118" s="51"/>
      <c r="B118" s="51"/>
    </row>
    <row r="119" spans="1:2">
      <c r="A119" s="51"/>
      <c r="B119" s="51"/>
    </row>
    <row r="120" spans="1:2">
      <c r="A120" s="51"/>
      <c r="B120" s="51"/>
    </row>
    <row r="121" spans="1:2">
      <c r="A121" s="51"/>
      <c r="B121" s="51"/>
    </row>
    <row r="122" spans="1:2">
      <c r="A122" s="51"/>
      <c r="B122" s="51"/>
    </row>
    <row r="123" spans="1:2">
      <c r="A123" s="51"/>
      <c r="B123" s="51"/>
    </row>
    <row r="124" spans="1:2">
      <c r="A124" s="51"/>
      <c r="B124" s="51"/>
    </row>
    <row r="125" spans="1:2">
      <c r="A125" s="51"/>
      <c r="B125" s="51"/>
    </row>
    <row r="126" spans="1:2">
      <c r="A126" s="51"/>
      <c r="B126" s="51"/>
    </row>
    <row r="127" spans="1:2">
      <c r="A127" s="51"/>
      <c r="B127" s="51"/>
    </row>
    <row r="128" spans="1:2">
      <c r="A128" s="51"/>
      <c r="B128" s="51"/>
    </row>
    <row r="129" spans="1:2">
      <c r="A129" s="51"/>
      <c r="B129" s="51"/>
    </row>
    <row r="130" spans="1:2">
      <c r="A130" s="51"/>
      <c r="B130" s="51"/>
    </row>
    <row r="131" spans="1:2">
      <c r="A131" s="51"/>
      <c r="B131" s="51"/>
    </row>
    <row r="132" spans="1:2">
      <c r="A132" s="51"/>
      <c r="B132" s="51"/>
    </row>
    <row r="133" spans="1:2">
      <c r="A133" s="51"/>
      <c r="B133" s="51"/>
    </row>
    <row r="134" spans="1:2">
      <c r="A134" s="51"/>
      <c r="B134" s="51"/>
    </row>
    <row r="135" spans="1:2">
      <c r="A135" s="51"/>
      <c r="B135" s="51"/>
    </row>
    <row r="136" spans="1:2">
      <c r="A136" s="51"/>
      <c r="B136" s="51"/>
    </row>
    <row r="137" spans="1:2">
      <c r="A137" s="51"/>
      <c r="B137" s="51"/>
    </row>
    <row r="138" spans="1:2">
      <c r="A138" s="51"/>
      <c r="B138" s="51"/>
    </row>
    <row r="139" spans="1:2">
      <c r="A139" s="51"/>
      <c r="B139" s="51"/>
    </row>
    <row r="140" spans="1:2">
      <c r="A140" s="51"/>
      <c r="B140" s="51"/>
    </row>
    <row r="141" spans="1:2">
      <c r="A141" s="51"/>
      <c r="B141" s="51"/>
    </row>
    <row r="142" spans="1:2">
      <c r="A142" s="51"/>
      <c r="B142" s="51"/>
    </row>
    <row r="143" spans="1:2">
      <c r="A143" s="51"/>
      <c r="B143" s="51"/>
    </row>
    <row r="144" spans="1:2">
      <c r="A144" s="51"/>
      <c r="B144" s="51"/>
    </row>
    <row r="145" spans="1:2">
      <c r="A145" s="51"/>
      <c r="B145" s="51"/>
    </row>
    <row r="146" spans="1:2">
      <c r="A146" s="51"/>
      <c r="B146" s="51"/>
    </row>
    <row r="147" spans="1:2">
      <c r="A147" s="51"/>
      <c r="B147" s="51"/>
    </row>
    <row r="148" spans="1:2">
      <c r="A148" s="51"/>
      <c r="B148" s="51"/>
    </row>
    <row r="149" spans="1:2">
      <c r="A149" s="51"/>
      <c r="B149" s="51"/>
    </row>
    <row r="150" spans="1:2">
      <c r="A150" s="51"/>
      <c r="B150" s="51"/>
    </row>
    <row r="151" spans="1:2">
      <c r="A151" s="51"/>
      <c r="B151" s="51"/>
    </row>
    <row r="152" spans="1:2">
      <c r="A152" s="51"/>
      <c r="B152" s="51"/>
    </row>
    <row r="153" spans="1:2">
      <c r="A153" s="51"/>
      <c r="B153" s="51"/>
    </row>
    <row r="154" spans="1:2">
      <c r="A154" s="51"/>
      <c r="B154" s="51"/>
    </row>
    <row r="155" spans="1:2">
      <c r="A155" s="51"/>
      <c r="B155" s="51"/>
    </row>
    <row r="156" spans="1:2">
      <c r="A156" s="51"/>
      <c r="B156" s="51"/>
    </row>
    <row r="157" spans="1:2">
      <c r="A157" s="51"/>
      <c r="B157" s="51"/>
    </row>
    <row r="158" spans="1:2">
      <c r="A158" s="51"/>
      <c r="B158" s="51"/>
    </row>
    <row r="159" spans="1:2">
      <c r="A159" s="51"/>
      <c r="B159" s="51"/>
    </row>
    <row r="160" spans="1:2">
      <c r="A160" s="51"/>
      <c r="B160" s="51"/>
    </row>
    <row r="161" spans="1:2">
      <c r="A161" s="51"/>
      <c r="B161" s="51"/>
    </row>
    <row r="162" spans="1:2">
      <c r="A162" s="51"/>
      <c r="B162" s="51"/>
    </row>
    <row r="163" spans="1:2">
      <c r="A163" s="51"/>
      <c r="B163" s="51"/>
    </row>
    <row r="164" spans="1:2">
      <c r="A164" s="51"/>
      <c r="B164" s="51"/>
    </row>
    <row r="165" spans="1:2">
      <c r="A165" s="51"/>
      <c r="B165" s="51"/>
    </row>
    <row r="166" spans="1:2">
      <c r="A166" s="51"/>
      <c r="B166" s="51"/>
    </row>
    <row r="167" spans="1:2">
      <c r="A167" s="51"/>
      <c r="B167" s="51"/>
    </row>
    <row r="168" spans="1:2">
      <c r="A168" s="51"/>
      <c r="B168" s="51"/>
    </row>
    <row r="169" spans="1:2">
      <c r="A169" s="51"/>
      <c r="B169" s="51"/>
    </row>
    <row r="170" spans="1:2">
      <c r="A170" s="51"/>
      <c r="B170" s="51"/>
    </row>
    <row r="171" spans="1:2">
      <c r="A171" s="51"/>
      <c r="B171" s="51"/>
    </row>
    <row r="172" spans="1:2">
      <c r="A172" s="51"/>
      <c r="B172" s="51"/>
    </row>
    <row r="173" spans="1:2">
      <c r="A173" s="51"/>
      <c r="B173" s="51"/>
    </row>
  </sheetData>
  <autoFilter ref="A14:G173"/>
  <mergeCells count="1">
    <mergeCell ref="E4:G4"/>
  </mergeCells>
  <phoneticPr fontId="21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4" firstPageNumber="442" orientation="portrait" blackAndWhite="1" useFirstPageNumber="1" r:id="rId1"/>
  <headerFooter alignWithMargins="0">
    <oddHeader xml:space="preserve">&amp;C   </oddHeader>
    <oddFooter>&amp;C&amp;"Times New Roman,Bold"  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Q27"/>
  <sheetViews>
    <sheetView view="pageBreakPreview" zoomScaleSheetLayoutView="100" workbookViewId="0">
      <pane xSplit="7" ySplit="4" topLeftCell="H12" activePane="bottomRight" state="frozen"/>
      <selection pane="topRight" activeCell="H1" sqref="H1"/>
      <selection pane="bottomLeft" activeCell="A6" sqref="A6"/>
      <selection pane="bottomRight" activeCell="W20" sqref="W20"/>
    </sheetView>
  </sheetViews>
  <sheetFormatPr defaultColWidth="9.28515625" defaultRowHeight="12.75"/>
  <cols>
    <col min="1" max="1" width="4.7109375" style="21" customWidth="1"/>
    <col min="2" max="2" width="6.7109375" style="2" customWidth="1"/>
    <col min="3" max="3" width="5.7109375" style="2" customWidth="1"/>
    <col min="4" max="4" width="6.28515625" style="2" customWidth="1"/>
    <col min="5" max="6" width="5.7109375" style="2" customWidth="1"/>
    <col min="7" max="7" width="6.7109375" style="2" customWidth="1"/>
    <col min="8" max="8" width="9.7109375" style="2" customWidth="1"/>
    <col min="9" max="15" width="8.7109375" style="2" customWidth="1"/>
    <col min="16" max="16" width="9.7109375" style="2" hidden="1" customWidth="1"/>
    <col min="17" max="17" width="12" style="2" customWidth="1"/>
    <col min="18" max="16384" width="9.28515625" style="2"/>
  </cols>
  <sheetData>
    <row r="1" spans="1:17" ht="14.25" customHeight="1">
      <c r="A1" s="137" t="s">
        <v>31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</row>
    <row r="2" spans="1:17" ht="30" customHeight="1">
      <c r="A2" s="139" t="s">
        <v>27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</row>
    <row r="3" spans="1:17" ht="15.75">
      <c r="A3" s="36" t="s">
        <v>81</v>
      </c>
      <c r="Q3" s="1" t="s">
        <v>25</v>
      </c>
    </row>
    <row r="4" spans="1:17" ht="50.45" customHeight="1">
      <c r="A4" s="3" t="s">
        <v>26</v>
      </c>
      <c r="B4" s="3" t="s">
        <v>17</v>
      </c>
      <c r="C4" s="3" t="s">
        <v>18</v>
      </c>
      <c r="D4" s="3" t="s">
        <v>17</v>
      </c>
      <c r="E4" s="3" t="s">
        <v>19</v>
      </c>
      <c r="F4" s="3" t="s">
        <v>20</v>
      </c>
      <c r="G4" s="3" t="s">
        <v>21</v>
      </c>
      <c r="H4" s="33" t="s">
        <v>8</v>
      </c>
      <c r="I4" s="34" t="s">
        <v>9</v>
      </c>
      <c r="J4" s="34" t="s">
        <v>10</v>
      </c>
      <c r="K4" s="34" t="s">
        <v>11</v>
      </c>
      <c r="L4" s="35" t="s">
        <v>12</v>
      </c>
      <c r="M4" s="35" t="s">
        <v>13</v>
      </c>
      <c r="N4" s="35" t="s">
        <v>66</v>
      </c>
      <c r="O4" s="35" t="s">
        <v>39</v>
      </c>
      <c r="P4" s="35" t="s">
        <v>38</v>
      </c>
      <c r="Q4" s="35" t="s">
        <v>16</v>
      </c>
    </row>
    <row r="5" spans="1:17" ht="16.899999999999999" customHeight="1">
      <c r="A5" s="4">
        <v>1</v>
      </c>
      <c r="B5" s="4">
        <v>3604</v>
      </c>
      <c r="C5" s="5" t="s">
        <v>22</v>
      </c>
      <c r="D5" s="4">
        <v>200</v>
      </c>
      <c r="E5" s="4">
        <v>89</v>
      </c>
      <c r="F5" s="6" t="s">
        <v>22</v>
      </c>
      <c r="G5" s="4">
        <v>71</v>
      </c>
      <c r="H5" s="43">
        <v>0</v>
      </c>
      <c r="I5" s="43">
        <v>0</v>
      </c>
      <c r="J5" s="43">
        <v>0</v>
      </c>
      <c r="K5" s="43">
        <v>0</v>
      </c>
      <c r="L5" s="43">
        <v>0</v>
      </c>
      <c r="M5" s="43">
        <v>0</v>
      </c>
      <c r="N5" s="43">
        <v>0</v>
      </c>
      <c r="O5" s="43">
        <v>0</v>
      </c>
      <c r="P5" s="22">
        <v>0</v>
      </c>
      <c r="Q5" s="44" t="e">
        <f>'Dem46'!#REF!</f>
        <v>#REF!</v>
      </c>
    </row>
    <row r="6" spans="1:17" ht="16.899999999999999" customHeight="1">
      <c r="A6" s="4">
        <v>2</v>
      </c>
      <c r="B6" s="4">
        <v>3604</v>
      </c>
      <c r="C6" s="5" t="s">
        <v>22</v>
      </c>
      <c r="D6" s="4">
        <v>200</v>
      </c>
      <c r="E6" s="4">
        <v>90</v>
      </c>
      <c r="F6" s="6" t="s">
        <v>22</v>
      </c>
      <c r="G6" s="4">
        <v>71</v>
      </c>
      <c r="H6" s="43">
        <v>0</v>
      </c>
      <c r="I6" s="43">
        <v>0</v>
      </c>
      <c r="J6" s="43">
        <v>0</v>
      </c>
      <c r="K6" s="43">
        <v>0</v>
      </c>
      <c r="L6" s="28" t="e">
        <f>'Dem46'!#REF!</f>
        <v>#REF!</v>
      </c>
      <c r="M6" s="22">
        <v>0</v>
      </c>
      <c r="N6" s="22">
        <v>0</v>
      </c>
      <c r="O6" s="22">
        <v>0</v>
      </c>
      <c r="P6" s="22">
        <v>0</v>
      </c>
      <c r="Q6" s="38" t="e">
        <f>SUM(H6:P6)</f>
        <v>#REF!</v>
      </c>
    </row>
    <row r="7" spans="1:17" ht="16.899999999999999" customHeight="1">
      <c r="A7" s="4">
        <v>3</v>
      </c>
      <c r="B7" s="4">
        <v>3604</v>
      </c>
      <c r="C7" s="5" t="s">
        <v>22</v>
      </c>
      <c r="D7" s="4">
        <v>200</v>
      </c>
      <c r="E7" s="4">
        <v>90</v>
      </c>
      <c r="F7" s="6" t="s">
        <v>22</v>
      </c>
      <c r="G7" s="4">
        <v>72</v>
      </c>
      <c r="H7" s="43">
        <v>0</v>
      </c>
      <c r="I7" s="43">
        <v>0</v>
      </c>
      <c r="J7" s="43">
        <v>0</v>
      </c>
      <c r="K7" s="43">
        <v>0</v>
      </c>
      <c r="L7" s="22">
        <v>0</v>
      </c>
      <c r="M7" s="28" t="e">
        <f>'Dem46'!#REF!</f>
        <v>#REF!</v>
      </c>
      <c r="N7" s="22">
        <v>0</v>
      </c>
      <c r="O7" s="22">
        <v>0</v>
      </c>
      <c r="P7" s="22">
        <v>0</v>
      </c>
      <c r="Q7" s="38" t="e">
        <f t="shared" ref="Q7:Q22" si="0">SUM(H7:P7)</f>
        <v>#REF!</v>
      </c>
    </row>
    <row r="8" spans="1:17" ht="16.899999999999999" customHeight="1">
      <c r="A8" s="4">
        <v>4</v>
      </c>
      <c r="B8" s="4">
        <v>3604</v>
      </c>
      <c r="C8" s="5" t="s">
        <v>22</v>
      </c>
      <c r="D8" s="4">
        <v>200</v>
      </c>
      <c r="E8" s="4">
        <v>90</v>
      </c>
      <c r="F8" s="6" t="s">
        <v>22</v>
      </c>
      <c r="G8" s="4">
        <v>73</v>
      </c>
      <c r="H8" s="43">
        <v>0</v>
      </c>
      <c r="I8" s="43">
        <v>0</v>
      </c>
      <c r="J8" s="29" t="e">
        <f>'Dem46'!#REF!</f>
        <v>#REF!</v>
      </c>
      <c r="K8" s="43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38" t="e">
        <f t="shared" si="0"/>
        <v>#REF!</v>
      </c>
    </row>
    <row r="9" spans="1:17" ht="16.899999999999999" customHeight="1">
      <c r="A9" s="4">
        <v>5</v>
      </c>
      <c r="B9" s="4">
        <v>3604</v>
      </c>
      <c r="C9" s="5" t="s">
        <v>22</v>
      </c>
      <c r="D9" s="4">
        <v>200</v>
      </c>
      <c r="E9" s="4">
        <v>91</v>
      </c>
      <c r="F9" s="6" t="s">
        <v>22</v>
      </c>
      <c r="G9" s="4">
        <v>71</v>
      </c>
      <c r="H9" s="42" t="e">
        <f>'Dem46'!#REF!</f>
        <v>#REF!</v>
      </c>
      <c r="I9" s="43">
        <v>0</v>
      </c>
      <c r="J9" s="43">
        <v>0</v>
      </c>
      <c r="K9" s="43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38" t="e">
        <f t="shared" si="0"/>
        <v>#REF!</v>
      </c>
    </row>
    <row r="10" spans="1:17" ht="16.899999999999999" customHeight="1">
      <c r="A10" s="4">
        <v>6</v>
      </c>
      <c r="B10" s="4">
        <v>3604</v>
      </c>
      <c r="C10" s="5" t="s">
        <v>22</v>
      </c>
      <c r="D10" s="4">
        <v>200</v>
      </c>
      <c r="E10" s="4">
        <v>91</v>
      </c>
      <c r="F10" s="6" t="s">
        <v>22</v>
      </c>
      <c r="G10" s="4">
        <v>72</v>
      </c>
      <c r="H10" s="43">
        <v>0</v>
      </c>
      <c r="I10" s="43">
        <v>0</v>
      </c>
      <c r="J10" s="29" t="e">
        <f>'Dem46'!#REF!</f>
        <v>#REF!</v>
      </c>
      <c r="K10" s="43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38" t="e">
        <f t="shared" si="0"/>
        <v>#REF!</v>
      </c>
    </row>
    <row r="11" spans="1:17" ht="16.899999999999999" customHeight="1">
      <c r="A11" s="4">
        <v>7</v>
      </c>
      <c r="B11" s="4">
        <v>3604</v>
      </c>
      <c r="C11" s="5" t="s">
        <v>22</v>
      </c>
      <c r="D11" s="4">
        <v>200</v>
      </c>
      <c r="E11" s="4">
        <v>91</v>
      </c>
      <c r="F11" s="6" t="s">
        <v>22</v>
      </c>
      <c r="G11" s="4">
        <v>73</v>
      </c>
      <c r="H11" s="43">
        <v>0</v>
      </c>
      <c r="I11" s="43">
        <v>0</v>
      </c>
      <c r="J11" s="43">
        <v>0</v>
      </c>
      <c r="K11" s="29" t="e">
        <f>'Dem46'!#REF!</f>
        <v>#REF!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38" t="e">
        <f t="shared" si="0"/>
        <v>#REF!</v>
      </c>
    </row>
    <row r="12" spans="1:17" ht="16.899999999999999" customHeight="1">
      <c r="A12" s="4">
        <v>8</v>
      </c>
      <c r="B12" s="4">
        <v>3604</v>
      </c>
      <c r="C12" s="5" t="s">
        <v>22</v>
      </c>
      <c r="D12" s="4">
        <v>200</v>
      </c>
      <c r="E12" s="4">
        <v>91</v>
      </c>
      <c r="F12" s="6" t="s">
        <v>22</v>
      </c>
      <c r="G12" s="4">
        <v>74</v>
      </c>
      <c r="H12" s="43">
        <v>0</v>
      </c>
      <c r="I12" s="29" t="e">
        <f>'Dem46'!#REF!</f>
        <v>#REF!</v>
      </c>
      <c r="J12" s="43">
        <v>0</v>
      </c>
      <c r="K12" s="43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38" t="e">
        <f t="shared" si="0"/>
        <v>#REF!</v>
      </c>
    </row>
    <row r="13" spans="1:17" ht="16.899999999999999" customHeight="1">
      <c r="A13" s="4">
        <v>9</v>
      </c>
      <c r="B13" s="4">
        <v>3604</v>
      </c>
      <c r="C13" s="5" t="s">
        <v>22</v>
      </c>
      <c r="D13" s="4">
        <v>200</v>
      </c>
      <c r="E13" s="4">
        <v>91</v>
      </c>
      <c r="F13" s="6" t="s">
        <v>22</v>
      </c>
      <c r="G13" s="4">
        <v>75</v>
      </c>
      <c r="H13" s="43">
        <v>0</v>
      </c>
      <c r="I13" s="43">
        <v>0</v>
      </c>
      <c r="J13" s="43">
        <v>0</v>
      </c>
      <c r="K13" s="43">
        <v>0</v>
      </c>
      <c r="L13" s="22">
        <v>0</v>
      </c>
      <c r="M13" s="22">
        <v>0</v>
      </c>
      <c r="N13" s="28" t="e">
        <f>'Dem46'!#REF!</f>
        <v>#REF!</v>
      </c>
      <c r="O13" s="22">
        <v>0</v>
      </c>
      <c r="P13" s="22">
        <v>0</v>
      </c>
      <c r="Q13" s="38" t="e">
        <f t="shared" si="0"/>
        <v>#REF!</v>
      </c>
    </row>
    <row r="14" spans="1:17" ht="16.899999999999999" customHeight="1">
      <c r="A14" s="4">
        <v>10</v>
      </c>
      <c r="B14" s="4">
        <v>3604</v>
      </c>
      <c r="C14" s="5" t="s">
        <v>22</v>
      </c>
      <c r="D14" s="4">
        <v>200</v>
      </c>
      <c r="E14" s="4">
        <v>91</v>
      </c>
      <c r="F14" s="6" t="s">
        <v>22</v>
      </c>
      <c r="G14" s="4">
        <v>76</v>
      </c>
      <c r="H14" s="43">
        <v>0</v>
      </c>
      <c r="I14" s="43">
        <v>0</v>
      </c>
      <c r="J14" s="43">
        <v>0</v>
      </c>
      <c r="K14" s="43">
        <v>0</v>
      </c>
      <c r="L14" s="28" t="e">
        <f>'Dem46'!#REF!</f>
        <v>#REF!</v>
      </c>
      <c r="M14" s="22">
        <v>0</v>
      </c>
      <c r="N14" s="22">
        <v>0</v>
      </c>
      <c r="O14" s="22">
        <v>0</v>
      </c>
      <c r="P14" s="22">
        <v>0</v>
      </c>
      <c r="Q14" s="38" t="e">
        <f t="shared" si="0"/>
        <v>#REF!</v>
      </c>
    </row>
    <row r="15" spans="1:17" ht="16.899999999999999" customHeight="1">
      <c r="A15" s="4">
        <v>11</v>
      </c>
      <c r="B15" s="4">
        <v>3604</v>
      </c>
      <c r="C15" s="5" t="s">
        <v>22</v>
      </c>
      <c r="D15" s="4">
        <v>200</v>
      </c>
      <c r="E15" s="4">
        <v>91</v>
      </c>
      <c r="F15" s="6" t="s">
        <v>22</v>
      </c>
      <c r="G15" s="4">
        <v>77</v>
      </c>
      <c r="H15" s="43">
        <v>0</v>
      </c>
      <c r="I15" s="43">
        <v>0</v>
      </c>
      <c r="J15" s="43">
        <v>0</v>
      </c>
      <c r="K15" s="43">
        <v>0</v>
      </c>
      <c r="L15" s="22">
        <v>0</v>
      </c>
      <c r="M15" s="28" t="e">
        <f>'Dem46'!#REF!</f>
        <v>#REF!</v>
      </c>
      <c r="N15" s="22">
        <v>0</v>
      </c>
      <c r="O15" s="22">
        <v>0</v>
      </c>
      <c r="P15" s="22">
        <v>0</v>
      </c>
      <c r="Q15" s="38" t="e">
        <f t="shared" si="0"/>
        <v>#REF!</v>
      </c>
    </row>
    <row r="16" spans="1:17" ht="16.899999999999999" customHeight="1">
      <c r="A16" s="4">
        <v>12</v>
      </c>
      <c r="B16" s="4">
        <v>3604</v>
      </c>
      <c r="C16" s="5" t="s">
        <v>22</v>
      </c>
      <c r="D16" s="4">
        <v>200</v>
      </c>
      <c r="E16" s="4">
        <v>92</v>
      </c>
      <c r="F16" s="6" t="s">
        <v>22</v>
      </c>
      <c r="G16" s="4">
        <v>71</v>
      </c>
      <c r="H16" s="30" t="e">
        <f>'Dem46'!#REF!</f>
        <v>#REF!</v>
      </c>
      <c r="I16" s="43">
        <v>0</v>
      </c>
      <c r="J16" s="43">
        <v>0</v>
      </c>
      <c r="K16" s="43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46" t="e">
        <f t="shared" si="0"/>
        <v>#REF!</v>
      </c>
    </row>
    <row r="17" spans="1:17" ht="16.899999999999999" customHeight="1">
      <c r="A17" s="4">
        <v>13</v>
      </c>
      <c r="B17" s="4">
        <v>3604</v>
      </c>
      <c r="C17" s="5" t="s">
        <v>22</v>
      </c>
      <c r="D17" s="4">
        <v>200</v>
      </c>
      <c r="E17" s="4">
        <v>92</v>
      </c>
      <c r="F17" s="6" t="s">
        <v>22</v>
      </c>
      <c r="G17" s="4">
        <v>72</v>
      </c>
      <c r="H17" s="43">
        <v>0</v>
      </c>
      <c r="I17" s="43">
        <v>0</v>
      </c>
      <c r="J17" s="47" t="e">
        <f>'Dem46'!#REF!</f>
        <v>#REF!</v>
      </c>
      <c r="K17" s="43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46" t="e">
        <f t="shared" si="0"/>
        <v>#REF!</v>
      </c>
    </row>
    <row r="18" spans="1:17" ht="16.899999999999999" customHeight="1">
      <c r="A18" s="4">
        <v>14</v>
      </c>
      <c r="B18" s="4">
        <v>3604</v>
      </c>
      <c r="C18" s="5" t="s">
        <v>22</v>
      </c>
      <c r="D18" s="4">
        <v>200</v>
      </c>
      <c r="E18" s="4">
        <v>92</v>
      </c>
      <c r="F18" s="6" t="s">
        <v>22</v>
      </c>
      <c r="G18" s="4">
        <v>73</v>
      </c>
      <c r="H18" s="43">
        <v>0</v>
      </c>
      <c r="I18" s="43">
        <v>0</v>
      </c>
      <c r="J18" s="43">
        <v>0</v>
      </c>
      <c r="K18" s="47" t="e">
        <f>'Dem46'!#REF!</f>
        <v>#REF!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46" t="e">
        <f t="shared" si="0"/>
        <v>#REF!</v>
      </c>
    </row>
    <row r="19" spans="1:17" ht="16.899999999999999" customHeight="1">
      <c r="A19" s="4">
        <v>15</v>
      </c>
      <c r="B19" s="4">
        <v>3604</v>
      </c>
      <c r="C19" s="5" t="s">
        <v>22</v>
      </c>
      <c r="D19" s="4">
        <v>200</v>
      </c>
      <c r="E19" s="4">
        <v>92</v>
      </c>
      <c r="F19" s="6" t="s">
        <v>22</v>
      </c>
      <c r="G19" s="4">
        <v>74</v>
      </c>
      <c r="H19" s="43">
        <v>0</v>
      </c>
      <c r="I19" s="47" t="e">
        <f>'Dem46'!#REF!</f>
        <v>#REF!</v>
      </c>
      <c r="J19" s="43">
        <v>0</v>
      </c>
      <c r="K19" s="43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46" t="e">
        <f t="shared" si="0"/>
        <v>#REF!</v>
      </c>
    </row>
    <row r="20" spans="1:17" ht="16.899999999999999" customHeight="1">
      <c r="A20" s="4">
        <v>16</v>
      </c>
      <c r="B20" s="4">
        <v>3604</v>
      </c>
      <c r="C20" s="5" t="s">
        <v>22</v>
      </c>
      <c r="D20" s="4">
        <v>200</v>
      </c>
      <c r="E20" s="4">
        <v>92</v>
      </c>
      <c r="F20" s="6" t="s">
        <v>22</v>
      </c>
      <c r="G20" s="4">
        <v>75</v>
      </c>
      <c r="H20" s="43">
        <v>0</v>
      </c>
      <c r="I20" s="43">
        <v>0</v>
      </c>
      <c r="J20" s="43">
        <v>0</v>
      </c>
      <c r="K20" s="43">
        <v>0</v>
      </c>
      <c r="L20" s="22">
        <v>0</v>
      </c>
      <c r="M20" s="22">
        <v>0</v>
      </c>
      <c r="N20" s="48" t="e">
        <f>'Dem46'!#REF!</f>
        <v>#REF!</v>
      </c>
      <c r="O20" s="22">
        <v>0</v>
      </c>
      <c r="P20" s="22">
        <v>0</v>
      </c>
      <c r="Q20" s="46" t="e">
        <f t="shared" si="0"/>
        <v>#REF!</v>
      </c>
    </row>
    <row r="21" spans="1:17" ht="16.899999999999999" customHeight="1">
      <c r="A21" s="4">
        <v>17</v>
      </c>
      <c r="B21" s="4">
        <v>3604</v>
      </c>
      <c r="C21" s="5" t="s">
        <v>22</v>
      </c>
      <c r="D21" s="4">
        <v>200</v>
      </c>
      <c r="E21" s="4">
        <v>92</v>
      </c>
      <c r="F21" s="6" t="s">
        <v>22</v>
      </c>
      <c r="G21" s="4">
        <v>76</v>
      </c>
      <c r="H21" s="43">
        <v>0</v>
      </c>
      <c r="I21" s="43">
        <v>0</v>
      </c>
      <c r="J21" s="43">
        <v>0</v>
      </c>
      <c r="K21" s="43">
        <v>0</v>
      </c>
      <c r="L21" s="48" t="e">
        <f>'Dem46'!#REF!</f>
        <v>#REF!</v>
      </c>
      <c r="M21" s="22">
        <v>0</v>
      </c>
      <c r="N21" s="22">
        <v>0</v>
      </c>
      <c r="O21" s="22">
        <v>0</v>
      </c>
      <c r="P21" s="22">
        <v>0</v>
      </c>
      <c r="Q21" s="46" t="e">
        <f t="shared" si="0"/>
        <v>#REF!</v>
      </c>
    </row>
    <row r="22" spans="1:17" ht="16.899999999999999" customHeight="1">
      <c r="A22" s="4">
        <v>18</v>
      </c>
      <c r="B22" s="4">
        <v>3604</v>
      </c>
      <c r="C22" s="5" t="s">
        <v>22</v>
      </c>
      <c r="D22" s="4">
        <v>200</v>
      </c>
      <c r="E22" s="4">
        <v>92</v>
      </c>
      <c r="F22" s="6" t="s">
        <v>22</v>
      </c>
      <c r="G22" s="4">
        <v>77</v>
      </c>
      <c r="H22" s="43">
        <v>0</v>
      </c>
      <c r="I22" s="43">
        <v>0</v>
      </c>
      <c r="J22" s="43">
        <v>0</v>
      </c>
      <c r="K22" s="43">
        <v>0</v>
      </c>
      <c r="L22" s="22">
        <v>0</v>
      </c>
      <c r="M22" s="48" t="e">
        <f>'Dem46'!#REF!</f>
        <v>#REF!</v>
      </c>
      <c r="N22" s="22">
        <v>0</v>
      </c>
      <c r="O22" s="22">
        <v>0</v>
      </c>
      <c r="P22" s="22">
        <v>0</v>
      </c>
      <c r="Q22" s="46" t="e">
        <f t="shared" si="0"/>
        <v>#REF!</v>
      </c>
    </row>
    <row r="23" spans="1:17" ht="16.899999999999999" customHeight="1">
      <c r="A23" s="4">
        <v>19</v>
      </c>
      <c r="B23" s="4">
        <v>3604</v>
      </c>
      <c r="C23" s="5" t="s">
        <v>22</v>
      </c>
      <c r="D23" s="4">
        <v>200</v>
      </c>
      <c r="E23" s="4">
        <v>93</v>
      </c>
      <c r="F23" s="6" t="s">
        <v>22</v>
      </c>
      <c r="G23" s="4">
        <v>72</v>
      </c>
      <c r="H23" s="22">
        <v>0</v>
      </c>
      <c r="I23" s="19">
        <v>0</v>
      </c>
      <c r="J23" s="29" t="e">
        <f>'Dem46'!#REF!</f>
        <v>#REF!</v>
      </c>
      <c r="K23" s="19">
        <v>0</v>
      </c>
      <c r="L23" s="20">
        <v>0</v>
      </c>
      <c r="M23" s="20">
        <v>0</v>
      </c>
      <c r="N23" s="20">
        <v>0</v>
      </c>
      <c r="O23" s="22">
        <v>0</v>
      </c>
      <c r="P23" s="22">
        <v>0</v>
      </c>
      <c r="Q23" s="31" t="e">
        <f t="shared" ref="Q23:Q24" si="1">SUM(H23:P23)</f>
        <v>#REF!</v>
      </c>
    </row>
    <row r="24" spans="1:17" ht="16.899999999999999" customHeight="1">
      <c r="A24" s="4">
        <v>20</v>
      </c>
      <c r="B24" s="4">
        <v>3604</v>
      </c>
      <c r="C24" s="5" t="s">
        <v>22</v>
      </c>
      <c r="D24" s="4">
        <v>200</v>
      </c>
      <c r="E24" s="4">
        <v>93</v>
      </c>
      <c r="F24" s="6" t="s">
        <v>22</v>
      </c>
      <c r="G24" s="4">
        <v>77</v>
      </c>
      <c r="H24" s="22">
        <v>0</v>
      </c>
      <c r="I24" s="19">
        <v>0</v>
      </c>
      <c r="J24" s="22">
        <v>0</v>
      </c>
      <c r="K24" s="19">
        <v>0</v>
      </c>
      <c r="L24" s="20">
        <v>0</v>
      </c>
      <c r="M24" s="28" t="e">
        <f>'Dem46'!#REF!</f>
        <v>#REF!</v>
      </c>
      <c r="N24" s="20">
        <v>0</v>
      </c>
      <c r="O24" s="22">
        <v>0</v>
      </c>
      <c r="P24" s="22">
        <v>0</v>
      </c>
      <c r="Q24" s="31" t="e">
        <f t="shared" si="1"/>
        <v>#REF!</v>
      </c>
    </row>
    <row r="25" spans="1:17" ht="16.899999999999999" customHeight="1">
      <c r="A25" s="135" t="s">
        <v>16</v>
      </c>
      <c r="B25" s="136"/>
      <c r="C25" s="136"/>
      <c r="D25" s="136"/>
      <c r="E25" s="136"/>
      <c r="F25" s="136"/>
      <c r="G25" s="136"/>
      <c r="H25" s="31" t="e">
        <f t="shared" ref="H25:Q25" si="2">SUM(H5:H24)</f>
        <v>#REF!</v>
      </c>
      <c r="I25" s="31" t="e">
        <f t="shared" si="2"/>
        <v>#REF!</v>
      </c>
      <c r="J25" s="31" t="e">
        <f t="shared" si="2"/>
        <v>#REF!</v>
      </c>
      <c r="K25" s="31" t="e">
        <f t="shared" si="2"/>
        <v>#REF!</v>
      </c>
      <c r="L25" s="31" t="e">
        <f t="shared" si="2"/>
        <v>#REF!</v>
      </c>
      <c r="M25" s="31" t="e">
        <f t="shared" si="2"/>
        <v>#REF!</v>
      </c>
      <c r="N25" s="31" t="e">
        <f t="shared" si="2"/>
        <v>#REF!</v>
      </c>
      <c r="O25" s="132">
        <f t="shared" si="2"/>
        <v>0</v>
      </c>
      <c r="P25" s="22">
        <f t="shared" si="2"/>
        <v>0</v>
      </c>
      <c r="Q25" s="31" t="e">
        <f t="shared" si="2"/>
        <v>#REF!</v>
      </c>
    </row>
    <row r="26" spans="1:17" ht="16.899999999999999" customHeight="1">
      <c r="A26" s="23" t="s">
        <v>23</v>
      </c>
      <c r="B26" s="24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26"/>
      <c r="P26" s="26"/>
      <c r="Q26" s="45"/>
    </row>
    <row r="27" spans="1:17" ht="13.15" customHeight="1">
      <c r="A27" s="27"/>
    </row>
  </sheetData>
  <autoFilter ref="A4:Q26"/>
  <mergeCells count="3">
    <mergeCell ref="A25:G25"/>
    <mergeCell ref="A1:Q1"/>
    <mergeCell ref="A2:Q2"/>
  </mergeCells>
  <phoneticPr fontId="21" type="noConversion"/>
  <printOptions horizontalCentered="1"/>
  <pageMargins left="0.78740157480314965" right="0.78740157480314965" top="1.1811023622047245" bottom="1.1811023622047245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1"/>
  <sheetViews>
    <sheetView zoomScale="120" zoomScaleNormal="120" workbookViewId="0">
      <selection activeCell="H10" sqref="H10"/>
    </sheetView>
  </sheetViews>
  <sheetFormatPr defaultRowHeight="12.75"/>
  <cols>
    <col min="1" max="1" width="27.28515625" bestFit="1" customWidth="1"/>
    <col min="2" max="3" width="21.42578125" customWidth="1"/>
  </cols>
  <sheetData>
    <row r="1" spans="1:3" ht="28.5" customHeight="1">
      <c r="A1" s="140" t="s">
        <v>72</v>
      </c>
      <c r="B1" s="140"/>
      <c r="C1" s="140"/>
    </row>
    <row r="2" spans="1:3">
      <c r="A2" s="141" t="s">
        <v>71</v>
      </c>
      <c r="B2" s="141"/>
      <c r="C2" s="141"/>
    </row>
    <row r="3" spans="1:3">
      <c r="A3" s="40" t="s">
        <v>67</v>
      </c>
      <c r="B3" s="40" t="s">
        <v>69</v>
      </c>
      <c r="C3" s="40" t="s">
        <v>70</v>
      </c>
    </row>
    <row r="4" spans="1:3">
      <c r="A4" s="39" t="s">
        <v>8</v>
      </c>
      <c r="B4" s="39">
        <v>574.87</v>
      </c>
      <c r="C4" s="41">
        <f>(B4/B11)*100</f>
        <v>68.473587040676549</v>
      </c>
    </row>
    <row r="5" spans="1:3">
      <c r="A5" s="39" t="s">
        <v>9</v>
      </c>
      <c r="B5" s="39">
        <v>69.88</v>
      </c>
      <c r="C5" s="41">
        <f>(B5/B11)*100</f>
        <v>8.3235066404621527</v>
      </c>
    </row>
    <row r="6" spans="1:3">
      <c r="A6" s="39" t="s">
        <v>65</v>
      </c>
      <c r="B6" s="41">
        <v>23</v>
      </c>
      <c r="C6" s="41">
        <f>(B6/B11)*100</f>
        <v>2.7395628610565188</v>
      </c>
    </row>
    <row r="7" spans="1:3">
      <c r="A7" s="39" t="s">
        <v>66</v>
      </c>
      <c r="B7" s="39">
        <v>51.64</v>
      </c>
      <c r="C7" s="41">
        <f>(B7/B11)*100</f>
        <v>6.150914180215592</v>
      </c>
    </row>
    <row r="8" spans="1:3">
      <c r="A8" s="39" t="s">
        <v>68</v>
      </c>
      <c r="B8" s="39">
        <v>26.62</v>
      </c>
      <c r="C8" s="41">
        <f>(B8/B11)*100</f>
        <v>3.1707462331010663</v>
      </c>
    </row>
    <row r="9" spans="1:3">
      <c r="A9" s="39" t="s">
        <v>11</v>
      </c>
      <c r="B9" s="39">
        <v>59.9</v>
      </c>
      <c r="C9" s="41">
        <f>(B9/B11)*100</f>
        <v>7.1347745816211061</v>
      </c>
    </row>
    <row r="10" spans="1:3">
      <c r="A10" s="39" t="s">
        <v>10</v>
      </c>
      <c r="B10" s="39">
        <v>33.64</v>
      </c>
      <c r="C10" s="41">
        <f>(B10/B11)*100</f>
        <v>4.0069084628670124</v>
      </c>
    </row>
    <row r="11" spans="1:3">
      <c r="A11" s="39" t="s">
        <v>2</v>
      </c>
      <c r="B11" s="39">
        <f>SUM(B4:B10)</f>
        <v>839.55</v>
      </c>
      <c r="C11" s="41">
        <f>SUM(C4:C10)</f>
        <v>100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Dem46</vt:lpstr>
      <vt:lpstr>summary</vt:lpstr>
      <vt:lpstr>Sheet1</vt:lpstr>
      <vt:lpstr>'Dem46'!compen</vt:lpstr>
      <vt:lpstr>'Dem46'!content</vt:lpstr>
      <vt:lpstr>'Dem46'!Print_Area</vt:lpstr>
      <vt:lpstr>'Dem46'!Print_Titles</vt:lpstr>
      <vt:lpstr>summary!Print_Titles</vt:lpstr>
      <vt:lpstr>'Dem46'!revise</vt:lpstr>
      <vt:lpstr>'Dem46'!summary</vt:lpstr>
      <vt:lpstr>'Dem46'!symmary</vt:lpstr>
    </vt:vector>
  </TitlesOfParts>
  <Company>.:L4zy w4r3z:.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P.DIRECTOR FCD</dc:creator>
  <cp:lastModifiedBy>Budget JA1</cp:lastModifiedBy>
  <cp:lastPrinted>2024-08-03T11:32:58Z</cp:lastPrinted>
  <dcterms:created xsi:type="dcterms:W3CDTF">2010-05-18T22:24:30Z</dcterms:created>
  <dcterms:modified xsi:type="dcterms:W3CDTF">2024-08-12T06:29:41Z</dcterms:modified>
</cp:coreProperties>
</file>