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0"/>
  </bookViews>
  <sheets>
    <sheet name="dem6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'dem6'!$A$17:$G$278</definedName>
    <definedName name="_Regression_Int" localSheetId="0" hidden="1">1</definedName>
    <definedName name="ecclesiastical" localSheetId="0">'dem6'!$C$11:$F$11</definedName>
    <definedName name="ecla" localSheetId="0">'dem6'!$D$262:$G$262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'dem6'!#REF!</definedName>
    <definedName name="ossrec" localSheetId="0">'dem6'!#REF!</definedName>
    <definedName name="_xlnm.Print_Area" localSheetId="0">'dem6'!$A$1:$G$276</definedName>
    <definedName name="_xlnm.Print_Titles" localSheetId="0">'dem6'!$14:$17</definedName>
    <definedName name="revise" localSheetId="0">'dem6'!$D$294:$F$294</definedName>
    <definedName name="sss">#REF!</definedName>
    <definedName name="summary" localSheetId="0">'dem6'!$D$286:$F$286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'dem6'!$A$1:$G$279</definedName>
    <definedName name="Z_239EE218_578E_4317_BEED_14D5D7089E27_.wvu.PrintArea" localSheetId="0" hidden="1">'dem6'!$A$1:$G$263</definedName>
    <definedName name="Z_239EE218_578E_4317_BEED_14D5D7089E27_.wvu.PrintTitles" localSheetId="0" hidden="1">'dem6'!$15:$17</definedName>
    <definedName name="Z_302A3EA3_AE96_11D5_A646_0050BA3D7AFD_.wvu.FilterData" localSheetId="0" hidden="1">'dem6'!$A$1:$G$279</definedName>
    <definedName name="Z_302A3EA3_AE96_11D5_A646_0050BA3D7AFD_.wvu.PrintArea" localSheetId="0" hidden="1">'dem6'!$A$1:$G$263</definedName>
    <definedName name="Z_302A3EA3_AE96_11D5_A646_0050BA3D7AFD_.wvu.PrintTitles" localSheetId="0" hidden="1">'dem6'!$15:$17</definedName>
    <definedName name="Z_36DBA021_0ECB_11D4_8064_004005726899_.wvu.PrintArea" localSheetId="0" hidden="1">'dem6'!$A$1:$G$263</definedName>
    <definedName name="Z_36DBA021_0ECB_11D4_8064_004005726899_.wvu.PrintTitles" localSheetId="0" hidden="1">'dem6'!$15:$17</definedName>
    <definedName name="Z_93EBE921_AE91_11D5_8685_004005726899_.wvu.PrintArea" localSheetId="0" hidden="1">'dem6'!$A$1:$G$263</definedName>
    <definedName name="Z_93EBE921_AE91_11D5_8685_004005726899_.wvu.PrintTitles" localSheetId="0" hidden="1">'dem6'!$15:$17</definedName>
    <definedName name="Z_94DA79C1_0FDE_11D5_9579_000021DAEEA2_.wvu.PrintArea" localSheetId="0" hidden="1">'dem6'!$A$1:$G$263</definedName>
    <definedName name="Z_94DA79C1_0FDE_11D5_9579_000021DAEEA2_.wvu.PrintTitles" localSheetId="0" hidden="1">'dem6'!$15:$17</definedName>
    <definedName name="Z_C868F8C3_16D7_11D5_A68D_81D6213F5331_.wvu.PrintArea" localSheetId="0" hidden="1">'dem6'!$A$1:$G$263</definedName>
    <definedName name="Z_C868F8C3_16D7_11D5_A68D_81D6213F5331_.wvu.PrintTitles" localSheetId="0" hidden="1">'dem6'!$15:$17</definedName>
    <definedName name="Z_E5DF37BD_125C_11D5_8DC4_D0F5D88B3549_.wvu.PrintArea" localSheetId="0" hidden="1">'dem6'!$A$1:$G$263</definedName>
    <definedName name="Z_E5DF37BD_125C_11D5_8DC4_D0F5D88B3549_.wvu.PrintTitles" localSheetId="0" hidden="1">'dem6'!$15:$17</definedName>
    <definedName name="Z_F8ADACC1_164E_11D6_B603_000021DAEEA2_.wvu.PrintArea" localSheetId="0" hidden="1">'dem6'!$A$1:$G$263</definedName>
    <definedName name="Z_F8ADACC1_164E_11D6_B603_000021DAEEA2_.wvu.PrintTitles" localSheetId="0" hidden="1">'dem6'!$15:$17</definedName>
  </definedNames>
  <calcPr calcId="124519"/>
</workbook>
</file>

<file path=xl/calcChain.xml><?xml version="1.0" encoding="utf-8"?>
<calcChain xmlns="http://schemas.openxmlformats.org/spreadsheetml/2006/main">
  <c r="F79" i="4"/>
  <c r="E79"/>
  <c r="D79"/>
  <c r="F83"/>
  <c r="E83"/>
  <c r="D83"/>
  <c r="F87"/>
  <c r="E87"/>
  <c r="D87"/>
  <c r="F91"/>
  <c r="E91"/>
  <c r="D91"/>
  <c r="F95"/>
  <c r="E95"/>
  <c r="D95"/>
  <c r="E270"/>
  <c r="E271" s="1"/>
  <c r="E272" s="1"/>
  <c r="E273" s="1"/>
  <c r="F270"/>
  <c r="F271" s="1"/>
  <c r="F272" s="1"/>
  <c r="F273" s="1"/>
  <c r="D270"/>
  <c r="D271" s="1"/>
  <c r="D272" s="1"/>
  <c r="D273" s="1"/>
  <c r="E11" l="1"/>
  <c r="F72"/>
  <c r="F73" s="1"/>
  <c r="D52"/>
  <c r="D64" s="1"/>
  <c r="D38"/>
  <c r="D49" s="1"/>
  <c r="F107"/>
  <c r="E107"/>
  <c r="D107"/>
  <c r="F103"/>
  <c r="E103"/>
  <c r="D103"/>
  <c r="E99"/>
  <c r="F99"/>
  <c r="D99"/>
  <c r="E73"/>
  <c r="D73"/>
  <c r="F69"/>
  <c r="E69"/>
  <c r="D69"/>
  <c r="F64"/>
  <c r="E64"/>
  <c r="F49"/>
  <c r="E49"/>
  <c r="F35"/>
  <c r="E35"/>
  <c r="D35"/>
  <c r="F260" l="1"/>
  <c r="E260"/>
  <c r="D260"/>
  <c r="D74"/>
  <c r="F74"/>
  <c r="E74"/>
  <c r="E261" l="1"/>
  <c r="E262" s="1"/>
  <c r="E263" s="1"/>
  <c r="D261"/>
  <c r="D262" s="1"/>
  <c r="D263" s="1"/>
  <c r="F261"/>
  <c r="F262" s="1"/>
  <c r="F263" s="1"/>
  <c r="F274" l="1"/>
  <c r="E274"/>
  <c r="D274"/>
  <c r="D11" l="1"/>
  <c r="F11" l="1"/>
</calcChain>
</file>

<file path=xl/sharedStrings.xml><?xml version="1.0" encoding="utf-8"?>
<sst xmlns="http://schemas.openxmlformats.org/spreadsheetml/2006/main" count="350" uniqueCount="218">
  <si>
    <t>Other Social Services</t>
  </si>
  <si>
    <t>Voted</t>
  </si>
  <si>
    <t>Major /Sub-Major/Minor/Sub/Detailed Heads</t>
  </si>
  <si>
    <t>Total</t>
  </si>
  <si>
    <t>REVENUE SECTION</t>
  </si>
  <si>
    <t>M.H.</t>
  </si>
  <si>
    <t>Head Office Establishment</t>
  </si>
  <si>
    <t>00.44.01</t>
  </si>
  <si>
    <t>Salaries</t>
  </si>
  <si>
    <t>00.44.11</t>
  </si>
  <si>
    <t>00.44.13</t>
  </si>
  <si>
    <t>Office Expenses</t>
  </si>
  <si>
    <t>00.44.34</t>
  </si>
  <si>
    <t>00.44.50</t>
  </si>
  <si>
    <t>Other Charges</t>
  </si>
  <si>
    <t>Buddha Gaya Establishment</t>
  </si>
  <si>
    <t>00.67.01</t>
  </si>
  <si>
    <t>00.67.11</t>
  </si>
  <si>
    <t>00.67.13</t>
  </si>
  <si>
    <t>00.67.50</t>
  </si>
  <si>
    <t>Shrines &amp; Temples</t>
  </si>
  <si>
    <t>Pemayangtse Monastery</t>
  </si>
  <si>
    <t>60.72.31</t>
  </si>
  <si>
    <t>Tashiding Monastery</t>
  </si>
  <si>
    <t>60.73.31</t>
  </si>
  <si>
    <t>Ralang Monastery</t>
  </si>
  <si>
    <t>60.74.31</t>
  </si>
  <si>
    <t>Rumtek Monastery</t>
  </si>
  <si>
    <t>60.75.31</t>
  </si>
  <si>
    <t>Phensong Monastery</t>
  </si>
  <si>
    <t>60.76.31</t>
  </si>
  <si>
    <t>Phodong Monastery</t>
  </si>
  <si>
    <t>60.77.31</t>
  </si>
  <si>
    <t>Monastic School, Sanskrit Pathsala &amp; Arts School Establishment</t>
  </si>
  <si>
    <t>00.68.01</t>
  </si>
  <si>
    <t>00.68.11</t>
  </si>
  <si>
    <t>00.68.13</t>
  </si>
  <si>
    <t>00.68.31</t>
  </si>
  <si>
    <t>II. Details of the estimates and the heads under which this grant will be accounted for:</t>
  </si>
  <si>
    <t>Upkeep of Shrines, Temples etc</t>
  </si>
  <si>
    <t>B - Social Services (h) Others</t>
  </si>
  <si>
    <t>Revenue</t>
  </si>
  <si>
    <t>Capital</t>
  </si>
  <si>
    <t>(In Thousands of Rupees)</t>
  </si>
  <si>
    <t>Rec</t>
  </si>
  <si>
    <t>60.71.31</t>
  </si>
  <si>
    <t>Ecclesiastical, 00.911-Deduct Recoveries of overpayments</t>
  </si>
  <si>
    <t>00.44.02</t>
  </si>
  <si>
    <t>Wages</t>
  </si>
  <si>
    <t>00.68.02</t>
  </si>
  <si>
    <t>DEMAND NO. 6</t>
  </si>
  <si>
    <t>ECCLESIASTICAL</t>
  </si>
  <si>
    <t>Actuals</t>
  </si>
  <si>
    <t>Budget 
Estimate</t>
  </si>
  <si>
    <t>Revised 
Estimate</t>
  </si>
  <si>
    <t>00.68.22</t>
  </si>
  <si>
    <t>Capacity Building for Monastic/Sanskrit School</t>
  </si>
  <si>
    <t>2022-23</t>
  </si>
  <si>
    <t>00.68.33</t>
  </si>
  <si>
    <t>60.71.33</t>
  </si>
  <si>
    <t>Mangkhim at Ranka</t>
  </si>
  <si>
    <t>60.79.31</t>
  </si>
  <si>
    <t>Reception of HH Gyalwang Karmapa Ogyen Trinley Dorjee</t>
  </si>
  <si>
    <t>Karma Choling Gumpa, Chhuchen</t>
  </si>
  <si>
    <t>60.80.31</t>
  </si>
  <si>
    <t>Phadamchen Buddhist Gumpa</t>
  </si>
  <si>
    <t>60.81.31</t>
  </si>
  <si>
    <t>Pema Choling Agamlok Gumpa</t>
  </si>
  <si>
    <t>60.83.31</t>
  </si>
  <si>
    <t>Upper Niya Sherpa Gumpa</t>
  </si>
  <si>
    <t>60.84.31</t>
  </si>
  <si>
    <t>Tangay Mangdang Gumpa</t>
  </si>
  <si>
    <t>60.86.31</t>
  </si>
  <si>
    <t>60.87.31</t>
  </si>
  <si>
    <t>90</t>
  </si>
  <si>
    <t>Sarva Dharma Mandir, Hee Gaon</t>
  </si>
  <si>
    <t>60.90.31</t>
  </si>
  <si>
    <t>Boom Neing Sherpa Ugen Chokorling Gumpa</t>
  </si>
  <si>
    <t>60.92.31</t>
  </si>
  <si>
    <t>94</t>
  </si>
  <si>
    <t>Rashi Sambaling Gumpa, Nesur Gaon, Soreng</t>
  </si>
  <si>
    <t>60.94.31</t>
  </si>
  <si>
    <t>00.44.27</t>
  </si>
  <si>
    <t>Gephel Gumpa, Phamtam</t>
  </si>
  <si>
    <t>60.95.31</t>
  </si>
  <si>
    <t>Urgen Theme Wasaling Gurung Gumpa, Ninreymang</t>
  </si>
  <si>
    <t>60.96.31</t>
  </si>
  <si>
    <t>Nadak Gumpa, Namchi</t>
  </si>
  <si>
    <t>60.97.31</t>
  </si>
  <si>
    <t>60.98.31</t>
  </si>
  <si>
    <t>98</t>
  </si>
  <si>
    <t>Crematorium Shed at Bageykhola</t>
  </si>
  <si>
    <t>Church at Lower Sakhu</t>
  </si>
  <si>
    <t>60.99.31</t>
  </si>
  <si>
    <t>Pema Choling Gumpa, Chanatar</t>
  </si>
  <si>
    <t>60.69.31</t>
  </si>
  <si>
    <t>60.67.31</t>
  </si>
  <si>
    <t>Shivalaya Mandir, Kamrithang</t>
  </si>
  <si>
    <t>60.65.31</t>
  </si>
  <si>
    <t>Krishna Pranami Mandir, Mangsari</t>
  </si>
  <si>
    <t>60.64.31</t>
  </si>
  <si>
    <t>Sai Durga Mandir, Manay Dara</t>
  </si>
  <si>
    <t>Tong-Che-Lha Khang, Melli Aching Gumpa</t>
  </si>
  <si>
    <t>60.62.31</t>
  </si>
  <si>
    <t>Phuntstok Parle Gumpa, Middle Shyari</t>
  </si>
  <si>
    <t>60.60.31</t>
  </si>
  <si>
    <t>00.67.31</t>
  </si>
  <si>
    <t>00.67.71</t>
  </si>
  <si>
    <t>60.59.31</t>
  </si>
  <si>
    <t>Phodong Gumpa</t>
  </si>
  <si>
    <t>60.71.37</t>
  </si>
  <si>
    <t>World Renewal Spritual Trust, Brahma Kumaris</t>
  </si>
  <si>
    <t>2023-24</t>
  </si>
  <si>
    <t>Medical Treatment</t>
  </si>
  <si>
    <t>Allowances</t>
  </si>
  <si>
    <t>Leave Travel Concession</t>
  </si>
  <si>
    <t>Domestic Travel Expenses</t>
  </si>
  <si>
    <t>Foreign Travel Expenses</t>
  </si>
  <si>
    <t>00.44.12</t>
  </si>
  <si>
    <t>00.44.49</t>
  </si>
  <si>
    <t>Other Revenue Expenditure</t>
  </si>
  <si>
    <t>00.67.06</t>
  </si>
  <si>
    <t>00.67.07</t>
  </si>
  <si>
    <t>00.67.08</t>
  </si>
  <si>
    <t>Grant in Aid General</t>
  </si>
  <si>
    <t>00.67.49</t>
  </si>
  <si>
    <t>00.68.06</t>
  </si>
  <si>
    <t>00.68.07</t>
  </si>
  <si>
    <t>00.68.08</t>
  </si>
  <si>
    <t>Minor Civil and Electrical Works</t>
  </si>
  <si>
    <t>Scholarships</t>
  </si>
  <si>
    <t>00.68.09</t>
  </si>
  <si>
    <t>Training Expenses</t>
  </si>
  <si>
    <t>Subsidies</t>
  </si>
  <si>
    <t>Drothopthang Tong Gyalpo Gumpa</t>
  </si>
  <si>
    <t>60.56.31</t>
  </si>
  <si>
    <t>Sanga Choeling Gumpa</t>
  </si>
  <si>
    <t>60.57.31</t>
  </si>
  <si>
    <t>00.44.06</t>
  </si>
  <si>
    <t>00.44.07</t>
  </si>
  <si>
    <t>00.44.08</t>
  </si>
  <si>
    <t>Chimey and Puja</t>
  </si>
  <si>
    <t>60.55.31</t>
  </si>
  <si>
    <t>Bumchu Festival</t>
  </si>
  <si>
    <t>60.54.31</t>
  </si>
  <si>
    <t>00.67.29</t>
  </si>
  <si>
    <t>Repair and Maintenance</t>
  </si>
  <si>
    <t>60.53.35</t>
  </si>
  <si>
    <t>Grant in Aid for Creation of Capital Assets</t>
  </si>
  <si>
    <t>44.50.49</t>
  </si>
  <si>
    <t>Reception of HH Dalai Lama</t>
  </si>
  <si>
    <t>51</t>
  </si>
  <si>
    <t>44.51.49</t>
  </si>
  <si>
    <t>Tenchi Shapten</t>
  </si>
  <si>
    <t>Rinchen Trezo and Enchey Gumpa</t>
  </si>
  <si>
    <t>60.51.31</t>
  </si>
  <si>
    <t>Thupten Chhokhorling Gumpa, Jalipool, Saramsa</t>
  </si>
  <si>
    <t>60.50.31</t>
  </si>
  <si>
    <t>60.49.31</t>
  </si>
  <si>
    <t>60.48.31</t>
  </si>
  <si>
    <t>Ralang Karma Raptenling Gumpa, Ralang, Namchi District</t>
  </si>
  <si>
    <t>Tashi Palden Gumpa, Central Pandam, Pakyong District</t>
  </si>
  <si>
    <t>60.47.31</t>
  </si>
  <si>
    <t>Kewzing Manilakhang, Kewzing Barfung, Namchi District</t>
  </si>
  <si>
    <t>60.46.31</t>
  </si>
  <si>
    <t>Samdong Mintokgang Gumpa, Samdong, Gangtok District</t>
  </si>
  <si>
    <t>60.45.31</t>
  </si>
  <si>
    <t>Shakti Sanatani Durga Mandir Committee, Lower Amba, Rhenock, Pakyong</t>
  </si>
  <si>
    <t>60.44.31</t>
  </si>
  <si>
    <t>Ramthang Tengyal Manilakhang, Ramthang, Mangan District</t>
  </si>
  <si>
    <t>60.43.31</t>
  </si>
  <si>
    <t>Karma Drupchog Yeshiling Kagyu Gumpa (Ani Gumpa), Utterey, Soreng District</t>
  </si>
  <si>
    <t>60.42.31</t>
  </si>
  <si>
    <t>Ngayur Pema Chuktor Gumpa, Pellay, Bara Samdong, Soreng District</t>
  </si>
  <si>
    <t>60.41.31</t>
  </si>
  <si>
    <t>Development of Various Religious Institutes</t>
  </si>
  <si>
    <t>60.40.35</t>
  </si>
  <si>
    <t>60.39.35</t>
  </si>
  <si>
    <t>Gerethang Shideshwar Shiva Mandir, Yuksom, Tashiding</t>
  </si>
  <si>
    <t>60.38.35</t>
  </si>
  <si>
    <t>Sai Mandir, Balwakhani, Gangtok District</t>
  </si>
  <si>
    <t>Urgen Choling Gurung Gumpa, Dodak</t>
  </si>
  <si>
    <t>60.37.35</t>
  </si>
  <si>
    <t>Grants to Monasteries, Shrines and Temples</t>
  </si>
  <si>
    <t>Khechopelri Gumpa, Khechopelri, Gyalshing District</t>
  </si>
  <si>
    <t>60.52.31</t>
  </si>
  <si>
    <t>I. Estimate of the amount required in the year ending 31st March, 2025 to defray the charges in respect of Ecclesiastical</t>
  </si>
  <si>
    <t>Tokchi Gumpa at Pakyong</t>
  </si>
  <si>
    <t>60.34.35</t>
  </si>
  <si>
    <t>Shree Bishnu Mandir, Gopalpur Machong, Pakyong District</t>
  </si>
  <si>
    <t>60.35.31</t>
  </si>
  <si>
    <t>60.36.35</t>
  </si>
  <si>
    <t>00.44.31</t>
  </si>
  <si>
    <t>Capital Outlay on Other Social Services</t>
  </si>
  <si>
    <t>00.800</t>
  </si>
  <si>
    <t>Other Expenditure</t>
  </si>
  <si>
    <t>Motor Vehicles</t>
  </si>
  <si>
    <t>CAPITAL SECTION</t>
  </si>
  <si>
    <t>B - Capital Account of Social Services</t>
  </si>
  <si>
    <t xml:space="preserve"> (h) Capital Account of Other Social Services</t>
  </si>
  <si>
    <t>00.68.21</t>
  </si>
  <si>
    <t>Materials and Supplies</t>
  </si>
  <si>
    <t>60.33.31</t>
  </si>
  <si>
    <t>60.32.31</t>
  </si>
  <si>
    <t>Phuntsok Choeling Monastery at Lower Sribadam, Rinchenpong Constituency</t>
  </si>
  <si>
    <t>Denzong Phempa Chung Gumpa, Chandmari, Syari Constituency</t>
  </si>
  <si>
    <t>60.31.31</t>
  </si>
  <si>
    <t>60.30.31</t>
  </si>
  <si>
    <t>Karma Samten Choling Gumpa, Makai Bari, Rongli, Pakyong District</t>
  </si>
  <si>
    <t>Gonzang Monastry, Bhojoghari Phatak, Burtuk</t>
  </si>
  <si>
    <t>60.29.31</t>
  </si>
  <si>
    <t>44.00.51</t>
  </si>
  <si>
    <t>Chaktha Rimpoche's Foundation at Yuksom-
Tashiding</t>
  </si>
  <si>
    <t>Lingdum Monastery, Khuwang Rinchenpong, 
Martam Rumtek Constituency</t>
  </si>
  <si>
    <t xml:space="preserve">Karong Thang Lepcha Mani Lhakhang </t>
  </si>
  <si>
    <t>Maintenance</t>
  </si>
  <si>
    <t>Budget 
 Estimate</t>
  </si>
  <si>
    <t>2024-25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</si>
</sst>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##"/>
    <numFmt numFmtId="165" formatCode="00000#"/>
    <numFmt numFmtId="166" formatCode="00.###"/>
    <numFmt numFmtId="167" formatCode="00.#0"/>
    <numFmt numFmtId="168" formatCode="0;[Red]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3" applyFont="1" applyFill="1"/>
    <xf numFmtId="0" fontId="4" fillId="0" borderId="0" xfId="3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right"/>
    </xf>
    <xf numFmtId="0" fontId="4" fillId="0" borderId="0" xfId="3" applyFont="1" applyFill="1" applyAlignment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center"/>
    </xf>
    <xf numFmtId="0" fontId="4" fillId="0" borderId="0" xfId="3" applyFont="1" applyFill="1"/>
    <xf numFmtId="0" fontId="3" fillId="0" borderId="0" xfId="3" applyNumberFormat="1" applyFont="1" applyFill="1"/>
    <xf numFmtId="0" fontId="4" fillId="0" borderId="0" xfId="3" applyFont="1" applyFill="1" applyAlignment="1" applyProtection="1">
      <alignment horizontal="right"/>
    </xf>
    <xf numFmtId="0" fontId="3" fillId="0" borderId="0" xfId="3" applyFont="1" applyFill="1" applyAlignment="1" applyProtection="1"/>
    <xf numFmtId="0" fontId="3" fillId="0" borderId="0" xfId="3" applyFont="1" applyFill="1" applyBorder="1"/>
    <xf numFmtId="0" fontId="3" fillId="0" borderId="0" xfId="3" applyNumberFormat="1" applyFont="1" applyFill="1" applyBorder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3" fillId="0" borderId="0" xfId="5" applyFont="1" applyFill="1" applyProtection="1"/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left"/>
    </xf>
    <xf numFmtId="0" fontId="3" fillId="0" borderId="0" xfId="3" applyNumberFormat="1" applyFont="1" applyFill="1" applyAlignment="1" applyProtection="1">
      <alignment horizontal="left"/>
    </xf>
    <xf numFmtId="168" fontId="3" fillId="0" borderId="0" xfId="3" applyNumberFormat="1" applyFont="1" applyFill="1" applyAlignment="1" applyProtection="1">
      <alignment horizontal="left"/>
    </xf>
    <xf numFmtId="0" fontId="3" fillId="0" borderId="0" xfId="3" applyFont="1" applyFill="1" applyAlignment="1">
      <alignment horizontal="left"/>
    </xf>
    <xf numFmtId="168" fontId="3" fillId="0" borderId="0" xfId="3" applyNumberFormat="1" applyFont="1" applyFill="1"/>
    <xf numFmtId="166" fontId="4" fillId="0" borderId="0" xfId="3" applyNumberFormat="1" applyFont="1" applyFill="1"/>
    <xf numFmtId="0" fontId="4" fillId="0" borderId="0" xfId="3" applyFont="1" applyFill="1" applyAlignment="1" applyProtection="1">
      <alignment horizontal="left"/>
    </xf>
    <xf numFmtId="167" fontId="3" fillId="0" borderId="0" xfId="3" applyNumberFormat="1" applyFont="1" applyFill="1"/>
    <xf numFmtId="0" fontId="3" fillId="0" borderId="0" xfId="3" applyNumberFormat="1" applyFont="1" applyFill="1" applyAlignment="1">
      <alignment horizontal="right"/>
    </xf>
    <xf numFmtId="168" fontId="3" fillId="0" borderId="0" xfId="3" applyNumberFormat="1" applyFont="1" applyFill="1" applyAlignment="1">
      <alignment horizontal="right"/>
    </xf>
    <xf numFmtId="43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3" applyFont="1" applyFill="1" applyAlignment="1">
      <alignment vertical="top"/>
    </xf>
    <xf numFmtId="0" fontId="3" fillId="0" borderId="0" xfId="3" applyFont="1" applyFill="1" applyBorder="1" applyAlignment="1" applyProtection="1">
      <alignment horizontal="left"/>
    </xf>
    <xf numFmtId="43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" fontId="3" fillId="0" borderId="0" xfId="3" applyNumberFormat="1" applyFont="1" applyFill="1" applyBorder="1" applyAlignment="1" applyProtection="1">
      <alignment horizontal="left"/>
    </xf>
    <xf numFmtId="1" fontId="3" fillId="0" borderId="0" xfId="3" applyNumberFormat="1" applyFont="1" applyFill="1" applyBorder="1" applyAlignment="1" applyProtection="1">
      <alignment horizontal="right"/>
    </xf>
    <xf numFmtId="1" fontId="3" fillId="0" borderId="0" xfId="1" applyNumberFormat="1" applyFont="1" applyFill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" fontId="3" fillId="0" borderId="0" xfId="3" applyNumberFormat="1" applyFont="1" applyFill="1"/>
    <xf numFmtId="0" fontId="3" fillId="0" borderId="0" xfId="3" applyFont="1" applyFill="1" applyBorder="1" applyAlignment="1">
      <alignment horizontal="left"/>
    </xf>
    <xf numFmtId="167" fontId="3" fillId="0" borderId="0" xfId="3" applyNumberFormat="1" applyFont="1" applyFill="1" applyAlignment="1">
      <alignment horizontal="right" vertical="top" wrapText="1"/>
    </xf>
    <xf numFmtId="0" fontId="3" fillId="0" borderId="0" xfId="3" applyFont="1" applyFill="1" applyAlignment="1" applyProtection="1">
      <alignment horizontal="left" vertical="top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horizontal="left" vertical="top"/>
    </xf>
    <xf numFmtId="167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" fontId="3" fillId="0" borderId="0" xfId="3" applyNumberFormat="1" applyFont="1" applyFill="1" applyAlignment="1" applyProtection="1">
      <alignment horizontal="left"/>
    </xf>
    <xf numFmtId="1" fontId="3" fillId="0" borderId="0" xfId="3" applyNumberFormat="1" applyFont="1" applyFill="1" applyAlignment="1">
      <alignment horizontal="right"/>
    </xf>
    <xf numFmtId="1" fontId="3" fillId="0" borderId="0" xfId="1" applyNumberFormat="1" applyFont="1" applyFill="1" applyAlignment="1" applyProtection="1">
      <alignment horizontal="left" wrapText="1"/>
    </xf>
    <xf numFmtId="1" fontId="3" fillId="0" borderId="0" xfId="1" applyNumberFormat="1" applyFont="1" applyFill="1" applyAlignment="1" applyProtection="1">
      <alignment horizontal="right" wrapText="1"/>
    </xf>
    <xf numFmtId="1" fontId="3" fillId="0" borderId="0" xfId="1" applyNumberFormat="1" applyFont="1" applyFill="1" applyBorder="1" applyAlignment="1" applyProtection="1">
      <alignment horizontal="right" wrapText="1"/>
    </xf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Alignment="1" applyProtection="1">
      <alignment horizontal="right"/>
    </xf>
    <xf numFmtId="1" fontId="3" fillId="0" borderId="0" xfId="3" applyNumberFormat="1" applyFont="1" applyFill="1" applyAlignment="1" applyProtection="1">
      <alignment horizontal="right"/>
    </xf>
    <xf numFmtId="165" fontId="3" fillId="0" borderId="0" xfId="3" applyNumberFormat="1" applyFont="1" applyFill="1" applyAlignment="1">
      <alignment horizontal="right"/>
    </xf>
    <xf numFmtId="166" fontId="4" fillId="0" borderId="0" xfId="3" applyNumberFormat="1" applyFont="1" applyFill="1" applyBorder="1"/>
    <xf numFmtId="0" fontId="3" fillId="0" borderId="3" xfId="3" applyFont="1" applyFill="1" applyBorder="1" applyAlignment="1">
      <alignment horizontal="left"/>
    </xf>
    <xf numFmtId="0" fontId="3" fillId="0" borderId="3" xfId="3" applyFont="1" applyFill="1" applyBorder="1"/>
    <xf numFmtId="0" fontId="4" fillId="0" borderId="3" xfId="3" applyFont="1" applyFill="1" applyBorder="1" applyAlignment="1" applyProtection="1">
      <alignment horizontal="left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>
      <alignment horizontal="right"/>
    </xf>
    <xf numFmtId="0" fontId="3" fillId="0" borderId="0" xfId="3" applyFont="1" applyFill="1" applyAlignment="1" applyProtection="1">
      <alignment horizontal="left" wrapText="1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Border="1" applyAlignment="1" applyProtection="1">
      <alignment horizontal="left" wrapText="1"/>
    </xf>
    <xf numFmtId="0" fontId="3" fillId="0" borderId="0" xfId="3" applyFont="1" applyFill="1" applyBorder="1" applyAlignment="1">
      <alignment vertical="top"/>
    </xf>
    <xf numFmtId="167" fontId="3" fillId="0" borderId="0" xfId="3" applyNumberFormat="1" applyFont="1" applyFill="1" applyBorder="1" applyAlignment="1">
      <alignment horizontal="right"/>
    </xf>
    <xf numFmtId="43" fontId="3" fillId="0" borderId="0" xfId="1" applyFont="1" applyFill="1" applyAlignment="1">
      <alignment horizontal="right" wrapText="1"/>
    </xf>
    <xf numFmtId="43" fontId="3" fillId="0" borderId="0" xfId="1" applyFont="1" applyFill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Alignment="1">
      <alignment wrapText="1"/>
    </xf>
    <xf numFmtId="0" fontId="3" fillId="0" borderId="0" xfId="3" applyFont="1" applyFill="1" applyAlignment="1">
      <alignment horizontal="right"/>
    </xf>
    <xf numFmtId="49" fontId="3" fillId="0" borderId="0" xfId="3" applyNumberFormat="1" applyFont="1" applyFill="1" applyAlignment="1">
      <alignment horizontal="right"/>
    </xf>
    <xf numFmtId="0" fontId="3" fillId="0" borderId="0" xfId="3" applyFont="1" applyFill="1" applyBorder="1" applyAlignment="1">
      <alignment horizontal="right" vertical="top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3" applyFont="1" applyFill="1" applyBorder="1" applyAlignment="1">
      <alignment horizontal="left"/>
    </xf>
    <xf numFmtId="1" fontId="3" fillId="0" borderId="0" xfId="1" applyNumberFormat="1" applyFont="1" applyFill="1" applyBorder="1" applyAlignment="1" applyProtection="1">
      <alignment horizontal="left"/>
    </xf>
    <xf numFmtId="0" fontId="3" fillId="0" borderId="2" xfId="3" applyFont="1" applyFill="1" applyBorder="1" applyAlignment="1" applyProtection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 vertical="top" wrapText="1"/>
    </xf>
    <xf numFmtId="165" fontId="3" fillId="0" borderId="0" xfId="3" applyNumberFormat="1" applyFont="1" applyFill="1" applyBorder="1" applyAlignment="1">
      <alignment horizontal="right" vertical="top" wrapText="1"/>
    </xf>
    <xf numFmtId="49" fontId="3" fillId="0" borderId="0" xfId="3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5" applyFont="1" applyFill="1" applyBorder="1" applyProtection="1"/>
    <xf numFmtId="49" fontId="3" fillId="0" borderId="0" xfId="3" applyNumberFormat="1" applyFont="1" applyFill="1" applyAlignment="1">
      <alignment horizontal="right" vertical="top"/>
    </xf>
    <xf numFmtId="0" fontId="3" fillId="0" borderId="2" xfId="3" applyFont="1" applyFill="1" applyBorder="1" applyAlignment="1" applyProtection="1">
      <alignment horizontal="left"/>
    </xf>
    <xf numFmtId="0" fontId="3" fillId="0" borderId="2" xfId="3" applyFont="1" applyFill="1" applyBorder="1"/>
    <xf numFmtId="49" fontId="3" fillId="0" borderId="0" xfId="3" applyNumberFormat="1" applyFont="1" applyFill="1" applyBorder="1" applyAlignment="1">
      <alignment horizontal="right" vertical="center" wrapText="1"/>
    </xf>
    <xf numFmtId="0" fontId="3" fillId="0" borderId="0" xfId="3" applyFont="1" applyFill="1" applyAlignment="1" applyProtection="1">
      <alignment horizontal="left" vertical="center" wrapText="1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 applyProtection="1">
      <alignment horizontal="left" vertical="center" wrapText="1"/>
    </xf>
    <xf numFmtId="0" fontId="3" fillId="0" borderId="0" xfId="6" applyFont="1" applyFill="1" applyAlignment="1">
      <alignment vertical="center"/>
    </xf>
    <xf numFmtId="0" fontId="3" fillId="0" borderId="0" xfId="6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center" vertical="top"/>
    </xf>
    <xf numFmtId="0" fontId="3" fillId="0" borderId="0" xfId="6" applyFont="1" applyFill="1" applyBorder="1" applyAlignment="1">
      <alignment vertical="top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Alignment="1">
      <alignment vertical="top"/>
    </xf>
    <xf numFmtId="1" fontId="3" fillId="0" borderId="0" xfId="7" applyNumberFormat="1" applyFont="1" applyFill="1" applyBorder="1" applyAlignment="1" applyProtection="1">
      <alignment horizontal="right" vertical="top"/>
    </xf>
    <xf numFmtId="1" fontId="3" fillId="0" borderId="0" xfId="6" applyNumberFormat="1" applyFont="1" applyFill="1" applyBorder="1" applyAlignment="1" applyProtection="1">
      <alignment horizontal="right" vertical="top"/>
    </xf>
    <xf numFmtId="0" fontId="3" fillId="0" borderId="0" xfId="6" applyFont="1" applyFill="1"/>
    <xf numFmtId="1" fontId="3" fillId="0" borderId="0" xfId="6" applyNumberFormat="1" applyFont="1" applyFill="1" applyBorder="1" applyAlignment="1" applyProtection="1">
      <alignment horizontal="right"/>
    </xf>
    <xf numFmtId="1" fontId="3" fillId="0" borderId="0" xfId="7" applyNumberFormat="1" applyFont="1" applyFill="1" applyBorder="1" applyAlignment="1" applyProtection="1">
      <alignment horizontal="right"/>
    </xf>
    <xf numFmtId="43" fontId="4" fillId="0" borderId="0" xfId="1" applyFont="1" applyFill="1" applyAlignment="1">
      <alignment horizontal="right" wrapText="1"/>
    </xf>
    <xf numFmtId="0" fontId="3" fillId="0" borderId="0" xfId="4" applyFont="1" applyFill="1" applyBorder="1" applyAlignment="1" applyProtection="1"/>
    <xf numFmtId="0" fontId="1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3" applyNumberFormat="1" applyFont="1" applyFill="1"/>
    <xf numFmtId="0" fontId="4" fillId="0" borderId="0" xfId="3" applyFont="1" applyFill="1" applyAlignment="1">
      <alignment horizontal="right"/>
    </xf>
    <xf numFmtId="43" fontId="4" fillId="0" borderId="0" xfId="1" applyFont="1" applyFill="1" applyProtection="1"/>
    <xf numFmtId="1" fontId="4" fillId="0" borderId="0" xfId="2" applyNumberFormat="1" applyFont="1" applyFill="1" applyAlignment="1" applyProtection="1">
      <alignment horizontal="right"/>
    </xf>
    <xf numFmtId="43" fontId="4" fillId="0" borderId="0" xfId="1" applyFont="1" applyFill="1" applyAlignment="1" applyProtection="1">
      <alignment horizontal="right"/>
    </xf>
    <xf numFmtId="0" fontId="4" fillId="0" borderId="0" xfId="2" applyNumberFormat="1" applyFont="1" applyFill="1" applyProtection="1"/>
    <xf numFmtId="43" fontId="4" fillId="0" borderId="0" xfId="1" applyFont="1" applyFill="1"/>
    <xf numFmtId="1" fontId="4" fillId="0" borderId="0" xfId="3" applyNumberFormat="1" applyFont="1" applyFill="1"/>
    <xf numFmtId="1" fontId="4" fillId="0" borderId="0" xfId="3" applyNumberFormat="1" applyFont="1" applyFill="1" applyAlignment="1">
      <alignment horizontal="right"/>
    </xf>
    <xf numFmtId="1" fontId="4" fillId="0" borderId="0" xfId="1" applyNumberFormat="1" applyFont="1" applyFill="1"/>
    <xf numFmtId="49" fontId="4" fillId="0" borderId="0" xfId="3" applyNumberFormat="1" applyFont="1" applyFill="1" applyBorder="1" applyAlignment="1">
      <alignment horizontal="right"/>
    </xf>
    <xf numFmtId="0" fontId="3" fillId="0" borderId="3" xfId="3" applyFont="1" applyFill="1" applyBorder="1" applyAlignment="1">
      <alignment horizontal="left" vertical="top"/>
    </xf>
    <xf numFmtId="0" fontId="4" fillId="0" borderId="3" xfId="3" applyFont="1" applyFill="1" applyBorder="1"/>
    <xf numFmtId="1" fontId="4" fillId="0" borderId="0" xfId="3" applyNumberFormat="1" applyFont="1" applyFill="1" applyAlignment="1" applyProtection="1">
      <alignment horizontal="center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right" vertical="top"/>
    </xf>
    <xf numFmtId="43" fontId="3" fillId="0" borderId="0" xfId="1" applyFont="1" applyFill="1" applyAlignment="1">
      <alignment horizontal="right" vertical="top" wrapText="1"/>
    </xf>
    <xf numFmtId="43" fontId="3" fillId="0" borderId="0" xfId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Alignment="1"/>
    <xf numFmtId="1" fontId="3" fillId="0" borderId="0" xfId="6" applyNumberFormat="1" applyFont="1" applyFill="1" applyBorder="1" applyAlignment="1" applyProtection="1">
      <alignment horizontal="left"/>
    </xf>
    <xf numFmtId="0" fontId="3" fillId="0" borderId="0" xfId="6" applyFont="1" applyFill="1" applyBorder="1" applyAlignment="1"/>
    <xf numFmtId="43" fontId="3" fillId="0" borderId="0" xfId="1" applyFont="1" applyFill="1" applyBorder="1" applyAlignment="1" applyProtection="1">
      <alignment horizontal="left" wrapText="1"/>
    </xf>
    <xf numFmtId="1" fontId="3" fillId="0" borderId="0" xfId="6" applyNumberFormat="1" applyFont="1" applyFill="1" applyBorder="1" applyAlignment="1" applyProtection="1">
      <alignment horizontal="left" wrapText="1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right" vertical="center"/>
    </xf>
    <xf numFmtId="0" fontId="3" fillId="0" borderId="2" xfId="3" applyFont="1" applyFill="1" applyBorder="1" applyAlignment="1" applyProtection="1">
      <alignment horizontal="left" vertical="center" wrapText="1"/>
    </xf>
    <xf numFmtId="0" fontId="3" fillId="0" borderId="0" xfId="3" applyFont="1" applyFill="1" applyAlignment="1" applyProtection="1">
      <alignment horizontal="left" vertical="center"/>
    </xf>
    <xf numFmtId="167" fontId="3" fillId="0" borderId="0" xfId="3" applyNumberFormat="1" applyFont="1" applyFill="1" applyAlignment="1">
      <alignment horizontal="right" vertical="center"/>
    </xf>
    <xf numFmtId="0" fontId="3" fillId="0" borderId="0" xfId="3" applyNumberFormat="1" applyFont="1" applyFill="1" applyAlignment="1">
      <alignment vertical="center"/>
    </xf>
    <xf numFmtId="167" fontId="3" fillId="0" borderId="2" xfId="3" applyNumberFormat="1" applyFont="1" applyFill="1" applyBorder="1"/>
    <xf numFmtId="0" fontId="3" fillId="0" borderId="2" xfId="6" applyFont="1" applyFill="1" applyBorder="1" applyAlignment="1">
      <alignment horizontal="center" vertical="top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3" fillId="0" borderId="0" xfId="3" applyFont="1" applyFill="1" applyAlignment="1" applyProtection="1">
      <alignment horizontal="left" vertical="top"/>
    </xf>
    <xf numFmtId="165" fontId="3" fillId="0" borderId="0" xfId="3" applyNumberFormat="1" applyFont="1" applyFill="1" applyBorder="1" applyAlignment="1">
      <alignment horizontal="right" vertical="top"/>
    </xf>
    <xf numFmtId="0" fontId="3" fillId="0" borderId="0" xfId="3" applyFont="1" applyFill="1" applyBorder="1" applyAlignment="1" applyProtection="1">
      <alignment horizontal="left" vertical="top"/>
    </xf>
    <xf numFmtId="164" fontId="3" fillId="0" borderId="0" xfId="3" applyNumberFormat="1" applyFont="1" applyFill="1" applyBorder="1" applyAlignment="1">
      <alignment vertical="top"/>
    </xf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Border="1" applyAlignment="1" applyProtection="1">
      <alignment wrapText="1"/>
    </xf>
    <xf numFmtId="43" fontId="3" fillId="0" borderId="0" xfId="1" applyFont="1" applyFill="1" applyBorder="1" applyAlignment="1" applyProtection="1">
      <alignment wrapText="1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3" xfId="0" applyNumberFormat="1" applyFont="1" applyFill="1" applyBorder="1" applyAlignment="1">
      <alignment horizontal="right"/>
    </xf>
    <xf numFmtId="43" fontId="4" fillId="0" borderId="0" xfId="2" applyNumberFormat="1" applyFont="1" applyFill="1" applyProtection="1"/>
    <xf numFmtId="0" fontId="3" fillId="0" borderId="0" xfId="3" applyFont="1" applyFill="1" applyBorder="1" applyAlignment="1"/>
    <xf numFmtId="43" fontId="3" fillId="0" borderId="2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6" applyFont="1" applyFill="1" applyBorder="1" applyAlignment="1">
      <alignment horizontal="right" vertical="top"/>
    </xf>
    <xf numFmtId="0" fontId="3" fillId="0" borderId="2" xfId="3" applyFont="1" applyFill="1" applyBorder="1" applyAlignment="1">
      <alignment horizontal="right" vertical="top"/>
    </xf>
    <xf numFmtId="164" fontId="3" fillId="0" borderId="0" xfId="3" applyNumberFormat="1" applyFont="1" applyFill="1" applyBorder="1" applyAlignment="1">
      <alignment horizontal="right" vertical="top"/>
    </xf>
    <xf numFmtId="165" fontId="3" fillId="0" borderId="0" xfId="3" applyNumberFormat="1" applyFont="1" applyFill="1" applyAlignment="1">
      <alignment horizontal="right" vertical="top"/>
    </xf>
    <xf numFmtId="164" fontId="3" fillId="0" borderId="0" xfId="3" applyNumberFormat="1" applyFont="1" applyFill="1" applyAlignment="1">
      <alignment vertical="top"/>
    </xf>
    <xf numFmtId="0" fontId="3" fillId="0" borderId="2" xfId="3" applyFont="1" applyFill="1" applyBorder="1" applyAlignment="1">
      <alignment horizontal="left" vertical="top"/>
    </xf>
    <xf numFmtId="165" fontId="3" fillId="0" borderId="2" xfId="3" applyNumberFormat="1" applyFont="1" applyFill="1" applyBorder="1" applyAlignment="1">
      <alignment horizontal="right" vertical="top"/>
    </xf>
    <xf numFmtId="0" fontId="3" fillId="0" borderId="0" xfId="5" applyFont="1" applyFill="1" applyAlignment="1" applyProtection="1">
      <alignment horizontal="right" vertical="top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4" fillId="0" borderId="0" xfId="3" applyFont="1" applyFill="1" applyAlignment="1" applyProtection="1">
      <alignment horizontal="center"/>
    </xf>
  </cellXfs>
  <cellStyles count="8">
    <cellStyle name="Comma" xfId="1" builtinId="3"/>
    <cellStyle name="Comma 10" xfId="7"/>
    <cellStyle name="Normal" xfId="0" builtinId="0"/>
    <cellStyle name="Normal_BUDGET FOR  03-04" xfId="2"/>
    <cellStyle name="Normal_budget for 03-04" xfId="3"/>
    <cellStyle name="Normal_budget for 03-04 2" xfId="6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66"/>
      <color rgb="FFFFCCFF"/>
      <color rgb="FFFF99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532986</xdr:colOff>
      <xdr:row>18</xdr:row>
      <xdr:rowOff>108847</xdr:rowOff>
    </xdr:from>
    <xdr:to>
      <xdr:col>8</xdr:col>
      <xdr:colOff>164726</xdr:colOff>
      <xdr:row>22</xdr:row>
      <xdr:rowOff>30930</xdr:rowOff>
    </xdr:to>
    <xdr:sp macro="" textlink="">
      <xdr:nvSpPr>
        <xdr:cNvPr id="1161" name="Text Box 3" hidden="1"/>
        <xdr:cNvSpPr txBox="1">
          <a:spLocks noChangeArrowheads="1"/>
        </xdr:cNvSpPr>
      </xdr:nvSpPr>
      <xdr:spPr bwMode="auto">
        <a:xfrm>
          <a:off x="6419850" y="3276600"/>
          <a:ext cx="1219200" cy="742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565371</xdr:colOff>
      <xdr:row>32</xdr:row>
      <xdr:rowOff>35960</xdr:rowOff>
    </xdr:from>
    <xdr:to>
      <xdr:col>8</xdr:col>
      <xdr:colOff>183776</xdr:colOff>
      <xdr:row>34</xdr:row>
      <xdr:rowOff>75741</xdr:rowOff>
    </xdr:to>
    <xdr:sp macro="" textlink="">
      <xdr:nvSpPr>
        <xdr:cNvPr id="1162" name="Text Box 4" hidden="1"/>
        <xdr:cNvSpPr txBox="1">
          <a:spLocks noChangeArrowheads="1"/>
        </xdr:cNvSpPr>
      </xdr:nvSpPr>
      <xdr:spPr bwMode="auto">
        <a:xfrm>
          <a:off x="6429375" y="5934075"/>
          <a:ext cx="1228725" cy="409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40">
    <tabColor rgb="FF92D050"/>
  </sheetPr>
  <dimension ref="A1:G296"/>
  <sheetViews>
    <sheetView tabSelected="1" view="pageBreakPreview" zoomScale="120" zoomScaleNormal="136" zoomScaleSheetLayoutView="120" workbookViewId="0">
      <selection activeCell="L18" sqref="L18"/>
    </sheetView>
  </sheetViews>
  <sheetFormatPr defaultColWidth="12.42578125" defaultRowHeight="12.75"/>
  <cols>
    <col min="1" max="1" width="5.7109375" style="1" customWidth="1"/>
    <col min="2" max="2" width="8.140625" style="1" customWidth="1"/>
    <col min="3" max="3" width="40.85546875" style="1" customWidth="1"/>
    <col min="4" max="6" width="10.7109375" style="1" customWidth="1"/>
    <col min="7" max="7" width="10.7109375" style="10" customWidth="1"/>
    <col min="8" max="16384" width="12.42578125" style="1"/>
  </cols>
  <sheetData>
    <row r="1" spans="1:7" ht="13.5" customHeight="1">
      <c r="A1" s="182" t="s">
        <v>50</v>
      </c>
      <c r="B1" s="182"/>
      <c r="C1" s="182"/>
      <c r="D1" s="182"/>
      <c r="E1" s="182"/>
      <c r="F1" s="182"/>
      <c r="G1" s="182"/>
    </row>
    <row r="2" spans="1:7" ht="13.5" customHeight="1">
      <c r="A2" s="182" t="s">
        <v>51</v>
      </c>
      <c r="B2" s="182"/>
      <c r="C2" s="182"/>
      <c r="D2" s="182"/>
      <c r="E2" s="182"/>
      <c r="F2" s="182"/>
      <c r="G2" s="182"/>
    </row>
    <row r="3" spans="1:7" ht="12" customHeight="1">
      <c r="A3" s="2"/>
      <c r="B3" s="2"/>
      <c r="C3" s="2"/>
      <c r="D3" s="2"/>
      <c r="F3" s="2"/>
      <c r="G3" s="3"/>
    </row>
    <row r="4" spans="1:7" ht="15" customHeight="1">
      <c r="A4" s="4"/>
      <c r="B4" s="4"/>
      <c r="C4" s="5" t="s">
        <v>40</v>
      </c>
      <c r="D4" s="6">
        <v>2250</v>
      </c>
      <c r="E4" s="7" t="s">
        <v>0</v>
      </c>
      <c r="F4" s="2"/>
      <c r="G4" s="3"/>
    </row>
    <row r="5" spans="1:7" ht="15" customHeight="1">
      <c r="A5" s="4"/>
      <c r="B5" s="4"/>
      <c r="C5" s="5" t="s">
        <v>198</v>
      </c>
      <c r="D5" s="6"/>
      <c r="E5" s="7"/>
      <c r="F5" s="2"/>
      <c r="G5" s="3"/>
    </row>
    <row r="6" spans="1:7" ht="15" customHeight="1">
      <c r="A6" s="4"/>
      <c r="B6" s="4"/>
      <c r="C6" s="84" t="s">
        <v>199</v>
      </c>
      <c r="D6" s="6">
        <v>4250</v>
      </c>
      <c r="E6" s="7" t="s">
        <v>193</v>
      </c>
      <c r="F6" s="2"/>
      <c r="G6" s="3"/>
    </row>
    <row r="7" spans="1:7" ht="12" customHeight="1">
      <c r="A7" s="4"/>
      <c r="B7" s="4"/>
      <c r="C7" s="84"/>
      <c r="D7" s="6"/>
      <c r="E7" s="7"/>
      <c r="F7" s="2"/>
      <c r="G7" s="3"/>
    </row>
    <row r="8" spans="1:7" ht="15" customHeight="1">
      <c r="A8" s="7" t="s">
        <v>186</v>
      </c>
      <c r="B8" s="4"/>
      <c r="F8" s="4"/>
      <c r="G8" s="8"/>
    </row>
    <row r="9" spans="1:7" ht="12" customHeight="1">
      <c r="A9" s="7"/>
      <c r="B9" s="4"/>
      <c r="F9" s="4"/>
      <c r="G9" s="8"/>
    </row>
    <row r="10" spans="1:7" ht="15" customHeight="1">
      <c r="C10" s="2"/>
      <c r="D10" s="2" t="s">
        <v>41</v>
      </c>
      <c r="E10" s="2" t="s">
        <v>42</v>
      </c>
      <c r="F10" s="2" t="s">
        <v>3</v>
      </c>
    </row>
    <row r="11" spans="1:7" ht="15" customHeight="1">
      <c r="C11" s="11" t="s">
        <v>1</v>
      </c>
      <c r="D11" s="6">
        <f>G263</f>
        <v>361103</v>
      </c>
      <c r="E11" s="137">
        <f>G273</f>
        <v>2035</v>
      </c>
      <c r="F11" s="6">
        <f>SUM(D11:E11)</f>
        <v>363138</v>
      </c>
    </row>
    <row r="12" spans="1:7" ht="15" customHeight="1">
      <c r="D12" s="11"/>
      <c r="E12" s="2"/>
    </row>
    <row r="13" spans="1:7" ht="15" customHeight="1">
      <c r="A13" s="12" t="s">
        <v>38</v>
      </c>
      <c r="C13" s="13"/>
      <c r="D13" s="10"/>
      <c r="E13" s="14"/>
      <c r="F13" s="14"/>
      <c r="G13" s="1"/>
    </row>
    <row r="14" spans="1:7" s="19" customFormat="1" ht="13.5" customHeight="1">
      <c r="A14" s="15"/>
      <c r="B14" s="16"/>
      <c r="C14" s="17"/>
      <c r="D14" s="18"/>
      <c r="E14" s="18"/>
      <c r="F14" s="18"/>
      <c r="G14" s="91" t="s">
        <v>43</v>
      </c>
    </row>
    <row r="15" spans="1:7" s="19" customFormat="1" ht="26.45" customHeight="1">
      <c r="A15" s="20"/>
      <c r="B15" s="21"/>
      <c r="C15" s="22"/>
      <c r="D15" s="23" t="s">
        <v>52</v>
      </c>
      <c r="E15" s="159" t="s">
        <v>53</v>
      </c>
      <c r="F15" s="159" t="s">
        <v>54</v>
      </c>
      <c r="G15" s="181" t="s">
        <v>216</v>
      </c>
    </row>
    <row r="16" spans="1:7" s="97" customFormat="1">
      <c r="A16" s="15"/>
      <c r="B16" s="118" t="s">
        <v>2</v>
      </c>
      <c r="C16" s="119"/>
      <c r="D16" s="120" t="s">
        <v>57</v>
      </c>
      <c r="E16" s="120" t="s">
        <v>112</v>
      </c>
      <c r="F16" s="120" t="s">
        <v>112</v>
      </c>
      <c r="G16" s="180" t="s">
        <v>217</v>
      </c>
    </row>
    <row r="17" spans="1:7" s="19" customFormat="1" ht="9.75" customHeight="1">
      <c r="A17" s="24"/>
      <c r="B17" s="25"/>
      <c r="C17" s="17"/>
      <c r="D17" s="26"/>
      <c r="E17" s="26"/>
      <c r="F17" s="26"/>
      <c r="G17" s="27"/>
    </row>
    <row r="18" spans="1:7" ht="15" customHeight="1">
      <c r="A18" s="28"/>
      <c r="B18" s="29"/>
      <c r="C18" s="30" t="s">
        <v>4</v>
      </c>
      <c r="D18" s="31"/>
      <c r="E18" s="31"/>
      <c r="F18" s="32"/>
      <c r="G18" s="8"/>
    </row>
    <row r="19" spans="1:7" ht="15" customHeight="1">
      <c r="A19" s="33" t="s">
        <v>5</v>
      </c>
      <c r="B19" s="9">
        <v>2250</v>
      </c>
      <c r="C19" s="30" t="s">
        <v>0</v>
      </c>
      <c r="D19" s="10"/>
      <c r="E19" s="10"/>
      <c r="F19" s="34"/>
    </row>
    <row r="20" spans="1:7" ht="15" customHeight="1">
      <c r="A20" s="33"/>
      <c r="B20" s="35">
        <v>0.10299999999999999</v>
      </c>
      <c r="C20" s="36" t="s">
        <v>39</v>
      </c>
      <c r="D20" s="10"/>
      <c r="E20" s="10"/>
      <c r="F20" s="34"/>
    </row>
    <row r="21" spans="1:7" ht="15" customHeight="1">
      <c r="A21" s="33"/>
      <c r="B21" s="37">
        <v>0.44</v>
      </c>
      <c r="C21" s="7" t="s">
        <v>6</v>
      </c>
      <c r="D21" s="38"/>
      <c r="E21" s="38"/>
      <c r="F21" s="39"/>
      <c r="G21" s="38"/>
    </row>
    <row r="22" spans="1:7" ht="15" customHeight="1">
      <c r="A22" s="33"/>
      <c r="B22" s="67" t="s">
        <v>7</v>
      </c>
      <c r="C22" s="7" t="s">
        <v>8</v>
      </c>
      <c r="D22" s="41">
        <v>32697</v>
      </c>
      <c r="E22" s="41">
        <v>36108</v>
      </c>
      <c r="F22" s="41">
        <v>36108</v>
      </c>
      <c r="G22" s="41">
        <v>15281</v>
      </c>
    </row>
    <row r="23" spans="1:7" ht="15" customHeight="1">
      <c r="A23" s="33"/>
      <c r="B23" s="67" t="s">
        <v>47</v>
      </c>
      <c r="C23" s="7" t="s">
        <v>48</v>
      </c>
      <c r="D23" s="41">
        <v>3997</v>
      </c>
      <c r="E23" s="41">
        <v>6383</v>
      </c>
      <c r="F23" s="41">
        <v>6383</v>
      </c>
      <c r="G23" s="41">
        <v>20634</v>
      </c>
    </row>
    <row r="24" spans="1:7" s="19" customFormat="1" ht="15" customHeight="1">
      <c r="A24" s="92"/>
      <c r="B24" s="93" t="s">
        <v>138</v>
      </c>
      <c r="C24" s="92" t="s">
        <v>113</v>
      </c>
      <c r="D24" s="49">
        <v>0</v>
      </c>
      <c r="E24" s="50">
        <v>1</v>
      </c>
      <c r="F24" s="50">
        <v>1</v>
      </c>
      <c r="G24" s="50">
        <v>764</v>
      </c>
    </row>
    <row r="25" spans="1:7" s="19" customFormat="1" ht="15" customHeight="1">
      <c r="A25" s="92"/>
      <c r="B25" s="93" t="s">
        <v>139</v>
      </c>
      <c r="C25" s="92" t="s">
        <v>114</v>
      </c>
      <c r="D25" s="49">
        <v>0</v>
      </c>
      <c r="E25" s="50">
        <v>1</v>
      </c>
      <c r="F25" s="50">
        <v>1</v>
      </c>
      <c r="G25" s="50">
        <v>13843</v>
      </c>
    </row>
    <row r="26" spans="1:7" s="19" customFormat="1" ht="15" customHeight="1">
      <c r="A26" s="92"/>
      <c r="B26" s="93" t="s">
        <v>140</v>
      </c>
      <c r="C26" s="92" t="s">
        <v>115</v>
      </c>
      <c r="D26" s="49">
        <v>0</v>
      </c>
      <c r="E26" s="50">
        <v>1</v>
      </c>
      <c r="F26" s="50">
        <v>1</v>
      </c>
      <c r="G26" s="49">
        <v>0</v>
      </c>
    </row>
    <row r="27" spans="1:7" ht="15" customHeight="1">
      <c r="A27" s="33"/>
      <c r="B27" s="67" t="s">
        <v>9</v>
      </c>
      <c r="C27" s="92" t="s">
        <v>116</v>
      </c>
      <c r="D27" s="41">
        <v>165</v>
      </c>
      <c r="E27" s="41">
        <v>164</v>
      </c>
      <c r="F27" s="41">
        <v>164</v>
      </c>
      <c r="G27" s="41">
        <v>164</v>
      </c>
    </row>
    <row r="28" spans="1:7" s="19" customFormat="1" ht="15" customHeight="1">
      <c r="A28" s="92"/>
      <c r="B28" s="93" t="s">
        <v>118</v>
      </c>
      <c r="C28" s="92" t="s">
        <v>117</v>
      </c>
      <c r="D28" s="49">
        <v>0</v>
      </c>
      <c r="E28" s="50">
        <v>1</v>
      </c>
      <c r="F28" s="50">
        <v>1</v>
      </c>
      <c r="G28" s="50">
        <v>1</v>
      </c>
    </row>
    <row r="29" spans="1:7" ht="15" customHeight="1">
      <c r="A29" s="33"/>
      <c r="B29" s="67" t="s">
        <v>10</v>
      </c>
      <c r="C29" s="7" t="s">
        <v>11</v>
      </c>
      <c r="D29" s="41">
        <v>2350</v>
      </c>
      <c r="E29" s="41">
        <v>1050</v>
      </c>
      <c r="F29" s="41">
        <v>1050</v>
      </c>
      <c r="G29" s="41">
        <v>1050</v>
      </c>
    </row>
    <row r="30" spans="1:7" ht="15" customHeight="1">
      <c r="A30" s="33"/>
      <c r="B30" s="67" t="s">
        <v>82</v>
      </c>
      <c r="C30" s="92" t="s">
        <v>129</v>
      </c>
      <c r="D30" s="41">
        <v>2500</v>
      </c>
      <c r="E30" s="40">
        <v>0</v>
      </c>
      <c r="F30" s="40">
        <v>0</v>
      </c>
      <c r="G30" s="41">
        <v>5000</v>
      </c>
    </row>
    <row r="31" spans="1:7" ht="15" customHeight="1">
      <c r="A31" s="33"/>
      <c r="B31" s="67" t="s">
        <v>192</v>
      </c>
      <c r="C31" s="92" t="s">
        <v>124</v>
      </c>
      <c r="D31" s="40">
        <v>0</v>
      </c>
      <c r="E31" s="40">
        <v>0</v>
      </c>
      <c r="F31" s="40">
        <v>0</v>
      </c>
      <c r="G31" s="41">
        <v>2000</v>
      </c>
    </row>
    <row r="32" spans="1:7" ht="15" customHeight="1">
      <c r="A32" s="33"/>
      <c r="B32" s="67" t="s">
        <v>12</v>
      </c>
      <c r="C32" s="7" t="s">
        <v>130</v>
      </c>
      <c r="D32" s="41">
        <v>1192</v>
      </c>
      <c r="E32" s="41">
        <v>1440</v>
      </c>
      <c r="F32" s="41">
        <v>1440</v>
      </c>
      <c r="G32" s="41">
        <v>1440</v>
      </c>
    </row>
    <row r="33" spans="1:7" ht="15" customHeight="1">
      <c r="A33" s="72"/>
      <c r="B33" s="94" t="s">
        <v>119</v>
      </c>
      <c r="C33" s="58" t="s">
        <v>120</v>
      </c>
      <c r="D33" s="80">
        <v>0</v>
      </c>
      <c r="E33" s="164">
        <v>700</v>
      </c>
      <c r="F33" s="164">
        <v>700</v>
      </c>
      <c r="G33" s="40">
        <v>0</v>
      </c>
    </row>
    <row r="34" spans="1:7" ht="15" customHeight="1">
      <c r="A34" s="33"/>
      <c r="B34" s="67" t="s">
        <v>13</v>
      </c>
      <c r="C34" s="7" t="s">
        <v>14</v>
      </c>
      <c r="D34" s="41">
        <v>3700</v>
      </c>
      <c r="E34" s="40">
        <v>0</v>
      </c>
      <c r="F34" s="40">
        <v>0</v>
      </c>
      <c r="G34" s="40">
        <v>0</v>
      </c>
    </row>
    <row r="35" spans="1:7" ht="15" customHeight="1">
      <c r="A35" s="33" t="s">
        <v>3</v>
      </c>
      <c r="B35" s="37">
        <v>0.44</v>
      </c>
      <c r="C35" s="43" t="s">
        <v>6</v>
      </c>
      <c r="D35" s="45">
        <f t="shared" ref="D35:F35" si="0">SUM(D22:D34)</f>
        <v>46601</v>
      </c>
      <c r="E35" s="45">
        <f t="shared" si="0"/>
        <v>45849</v>
      </c>
      <c r="F35" s="45">
        <f t="shared" si="0"/>
        <v>45849</v>
      </c>
      <c r="G35" s="45">
        <v>60177</v>
      </c>
    </row>
    <row r="36" spans="1:7" ht="15" customHeight="1">
      <c r="A36" s="33"/>
      <c r="B36" s="37"/>
      <c r="C36" s="7"/>
      <c r="D36" s="46"/>
      <c r="E36" s="46"/>
      <c r="F36" s="46"/>
      <c r="G36" s="47"/>
    </row>
    <row r="37" spans="1:7" ht="15" customHeight="1">
      <c r="A37" s="33"/>
      <c r="B37" s="37">
        <v>0.67</v>
      </c>
      <c r="C37" s="7" t="s">
        <v>15</v>
      </c>
      <c r="D37" s="46"/>
      <c r="E37" s="46"/>
      <c r="F37" s="46"/>
      <c r="G37" s="47"/>
    </row>
    <row r="38" spans="1:7" ht="15" customHeight="1">
      <c r="A38" s="33"/>
      <c r="B38" s="67" t="s">
        <v>16</v>
      </c>
      <c r="C38" s="7" t="s">
        <v>8</v>
      </c>
      <c r="D38" s="41">
        <f>1448</f>
        <v>1448</v>
      </c>
      <c r="E38" s="50">
        <v>1076</v>
      </c>
      <c r="F38" s="41">
        <v>1076</v>
      </c>
      <c r="G38" s="50">
        <v>638</v>
      </c>
    </row>
    <row r="39" spans="1:7" s="19" customFormat="1" ht="15" customHeight="1">
      <c r="A39" s="92"/>
      <c r="B39" s="93" t="s">
        <v>121</v>
      </c>
      <c r="C39" s="92" t="s">
        <v>113</v>
      </c>
      <c r="D39" s="49">
        <v>0</v>
      </c>
      <c r="E39" s="50">
        <v>1</v>
      </c>
      <c r="F39" s="50">
        <v>1</v>
      </c>
      <c r="G39" s="50">
        <v>32</v>
      </c>
    </row>
    <row r="40" spans="1:7" s="19" customFormat="1" ht="15" customHeight="1">
      <c r="A40" s="92"/>
      <c r="B40" s="93" t="s">
        <v>122</v>
      </c>
      <c r="C40" s="92" t="s">
        <v>114</v>
      </c>
      <c r="D40" s="49">
        <v>0</v>
      </c>
      <c r="E40" s="50">
        <v>1</v>
      </c>
      <c r="F40" s="50">
        <v>1</v>
      </c>
      <c r="G40" s="50">
        <v>504</v>
      </c>
    </row>
    <row r="41" spans="1:7" s="19" customFormat="1" ht="15" customHeight="1">
      <c r="A41" s="92"/>
      <c r="B41" s="93" t="s">
        <v>123</v>
      </c>
      <c r="C41" s="92" t="s">
        <v>115</v>
      </c>
      <c r="D41" s="49">
        <v>0</v>
      </c>
      <c r="E41" s="50">
        <v>1</v>
      </c>
      <c r="F41" s="50">
        <v>1</v>
      </c>
      <c r="G41" s="49">
        <v>0</v>
      </c>
    </row>
    <row r="42" spans="1:7" ht="15" customHeight="1">
      <c r="A42" s="33"/>
      <c r="B42" s="67" t="s">
        <v>17</v>
      </c>
      <c r="C42" s="92" t="s">
        <v>116</v>
      </c>
      <c r="D42" s="41">
        <v>17</v>
      </c>
      <c r="E42" s="50">
        <v>17</v>
      </c>
      <c r="F42" s="41">
        <v>17</v>
      </c>
      <c r="G42" s="50">
        <v>17</v>
      </c>
    </row>
    <row r="43" spans="1:7" ht="15" customHeight="1">
      <c r="A43" s="33"/>
      <c r="B43" s="67" t="s">
        <v>18</v>
      </c>
      <c r="C43" s="7" t="s">
        <v>11</v>
      </c>
      <c r="D43" s="41">
        <v>288</v>
      </c>
      <c r="E43" s="50">
        <v>289</v>
      </c>
      <c r="F43" s="41">
        <v>289</v>
      </c>
      <c r="G43" s="50">
        <v>289</v>
      </c>
    </row>
    <row r="44" spans="1:7" ht="15" customHeight="1">
      <c r="A44" s="33"/>
      <c r="B44" s="67" t="s">
        <v>145</v>
      </c>
      <c r="C44" s="7" t="s">
        <v>146</v>
      </c>
      <c r="D44" s="40">
        <v>0</v>
      </c>
      <c r="E44" s="50">
        <v>30000</v>
      </c>
      <c r="F44" s="41">
        <v>30000</v>
      </c>
      <c r="G44" s="50">
        <v>70000</v>
      </c>
    </row>
    <row r="45" spans="1:7" ht="15" customHeight="1">
      <c r="A45" s="33"/>
      <c r="B45" s="67" t="s">
        <v>106</v>
      </c>
      <c r="C45" s="58" t="s">
        <v>124</v>
      </c>
      <c r="D45" s="40">
        <v>0</v>
      </c>
      <c r="E45" s="50">
        <v>5000</v>
      </c>
      <c r="F45" s="41">
        <v>5000</v>
      </c>
      <c r="G45" s="49">
        <v>0</v>
      </c>
    </row>
    <row r="46" spans="1:7" ht="15" customHeight="1">
      <c r="A46" s="33"/>
      <c r="B46" s="67" t="s">
        <v>125</v>
      </c>
      <c r="C46" s="58" t="s">
        <v>120</v>
      </c>
      <c r="D46" s="40">
        <v>0</v>
      </c>
      <c r="E46" s="50">
        <v>400</v>
      </c>
      <c r="F46" s="41">
        <v>400</v>
      </c>
      <c r="G46" s="50">
        <v>400</v>
      </c>
    </row>
    <row r="47" spans="1:7" ht="15" customHeight="1">
      <c r="A47" s="33"/>
      <c r="B47" s="67" t="s">
        <v>19</v>
      </c>
      <c r="C47" s="7" t="s">
        <v>14</v>
      </c>
      <c r="D47" s="41">
        <v>400</v>
      </c>
      <c r="E47" s="49">
        <v>0</v>
      </c>
      <c r="F47" s="40">
        <v>0</v>
      </c>
      <c r="G47" s="49">
        <v>0</v>
      </c>
    </row>
    <row r="48" spans="1:7" ht="15" customHeight="1">
      <c r="A48" s="33"/>
      <c r="B48" s="67" t="s">
        <v>107</v>
      </c>
      <c r="C48" s="7" t="s">
        <v>215</v>
      </c>
      <c r="D48" s="41">
        <v>5000</v>
      </c>
      <c r="E48" s="49">
        <v>0</v>
      </c>
      <c r="F48" s="40">
        <v>0</v>
      </c>
      <c r="G48" s="49">
        <v>0</v>
      </c>
    </row>
    <row r="49" spans="1:7" ht="15" customHeight="1">
      <c r="A49" s="88" t="s">
        <v>3</v>
      </c>
      <c r="B49" s="156">
        <v>0.67</v>
      </c>
      <c r="C49" s="99" t="s">
        <v>15</v>
      </c>
      <c r="D49" s="45">
        <f t="shared" ref="D49:F49" si="1">SUM(D38:D48)</f>
        <v>7153</v>
      </c>
      <c r="E49" s="45">
        <f t="shared" si="1"/>
        <v>36785</v>
      </c>
      <c r="F49" s="45">
        <f t="shared" si="1"/>
        <v>36785</v>
      </c>
      <c r="G49" s="45">
        <v>71880</v>
      </c>
    </row>
    <row r="50" spans="1:7">
      <c r="A50" s="33"/>
      <c r="B50" s="37"/>
      <c r="C50" s="7"/>
      <c r="D50" s="46"/>
      <c r="E50" s="46"/>
      <c r="F50" s="46"/>
      <c r="G50" s="47"/>
    </row>
    <row r="51" spans="1:7" ht="27" customHeight="1">
      <c r="A51" s="33"/>
      <c r="B51" s="53">
        <v>0.68</v>
      </c>
      <c r="C51" s="54" t="s">
        <v>33</v>
      </c>
      <c r="D51" s="46"/>
      <c r="E51" s="46"/>
      <c r="F51" s="46"/>
      <c r="G51" s="47"/>
    </row>
    <row r="52" spans="1:7" s="13" customFormat="1" ht="14.1" customHeight="1">
      <c r="A52" s="52"/>
      <c r="B52" s="79" t="s">
        <v>34</v>
      </c>
      <c r="C52" s="43" t="s">
        <v>8</v>
      </c>
      <c r="D52" s="50">
        <f>55223</f>
        <v>55223</v>
      </c>
      <c r="E52" s="165">
        <v>61360</v>
      </c>
      <c r="F52" s="50">
        <v>61360</v>
      </c>
      <c r="G52" s="50">
        <v>49765</v>
      </c>
    </row>
    <row r="53" spans="1:7" s="13" customFormat="1" ht="14.1" customHeight="1">
      <c r="A53" s="52"/>
      <c r="B53" s="79" t="s">
        <v>49</v>
      </c>
      <c r="C53" s="43" t="s">
        <v>48</v>
      </c>
      <c r="D53" s="50">
        <v>8305</v>
      </c>
      <c r="E53" s="50">
        <v>9936</v>
      </c>
      <c r="F53" s="50">
        <v>9936</v>
      </c>
      <c r="G53" s="50">
        <v>14616</v>
      </c>
    </row>
    <row r="54" spans="1:7" s="97" customFormat="1" ht="14.1" customHeight="1">
      <c r="A54" s="92"/>
      <c r="B54" s="93" t="s">
        <v>126</v>
      </c>
      <c r="C54" s="92" t="s">
        <v>113</v>
      </c>
      <c r="D54" s="49">
        <v>0</v>
      </c>
      <c r="E54" s="50">
        <v>1</v>
      </c>
      <c r="F54" s="50">
        <v>1</v>
      </c>
      <c r="G54" s="50">
        <v>2488</v>
      </c>
    </row>
    <row r="55" spans="1:7" s="19" customFormat="1" ht="14.1" customHeight="1">
      <c r="A55" s="92"/>
      <c r="B55" s="93" t="s">
        <v>127</v>
      </c>
      <c r="C55" s="92" t="s">
        <v>114</v>
      </c>
      <c r="D55" s="49">
        <v>0</v>
      </c>
      <c r="E55" s="50">
        <v>1</v>
      </c>
      <c r="F55" s="50">
        <v>1</v>
      </c>
      <c r="G55" s="50">
        <v>41098</v>
      </c>
    </row>
    <row r="56" spans="1:7" s="19" customFormat="1" ht="14.1" customHeight="1">
      <c r="A56" s="92"/>
      <c r="B56" s="93" t="s">
        <v>128</v>
      </c>
      <c r="C56" s="92" t="s">
        <v>115</v>
      </c>
      <c r="D56" s="49">
        <v>0</v>
      </c>
      <c r="E56" s="50">
        <v>1</v>
      </c>
      <c r="F56" s="50">
        <v>1</v>
      </c>
      <c r="G56" s="49">
        <v>0</v>
      </c>
    </row>
    <row r="57" spans="1:7" s="19" customFormat="1" ht="14.1" customHeight="1">
      <c r="A57" s="92"/>
      <c r="B57" s="93" t="s">
        <v>131</v>
      </c>
      <c r="C57" s="92" t="s">
        <v>132</v>
      </c>
      <c r="D57" s="49">
        <v>0</v>
      </c>
      <c r="E57" s="50">
        <v>1000</v>
      </c>
      <c r="F57" s="50">
        <v>1000</v>
      </c>
      <c r="G57" s="50">
        <v>1000</v>
      </c>
    </row>
    <row r="58" spans="1:7" ht="14.1" customHeight="1">
      <c r="A58" s="52"/>
      <c r="B58" s="79" t="s">
        <v>35</v>
      </c>
      <c r="C58" s="92" t="s">
        <v>116</v>
      </c>
      <c r="D58" s="50">
        <v>42</v>
      </c>
      <c r="E58" s="165">
        <v>42</v>
      </c>
      <c r="F58" s="50">
        <v>42</v>
      </c>
      <c r="G58" s="50">
        <v>42</v>
      </c>
    </row>
    <row r="59" spans="1:7" ht="14.1" customHeight="1">
      <c r="A59" s="52"/>
      <c r="B59" s="79" t="s">
        <v>36</v>
      </c>
      <c r="C59" s="43" t="s">
        <v>11</v>
      </c>
      <c r="D59" s="50">
        <v>257</v>
      </c>
      <c r="E59" s="165">
        <v>257</v>
      </c>
      <c r="F59" s="50">
        <v>257</v>
      </c>
      <c r="G59" s="50">
        <v>257</v>
      </c>
    </row>
    <row r="60" spans="1:7" ht="14.1" customHeight="1">
      <c r="A60" s="52"/>
      <c r="B60" s="79" t="s">
        <v>200</v>
      </c>
      <c r="C60" s="43" t="s">
        <v>201</v>
      </c>
      <c r="D60" s="49">
        <v>0</v>
      </c>
      <c r="E60" s="166">
        <v>0</v>
      </c>
      <c r="F60" s="49">
        <v>0</v>
      </c>
      <c r="G60" s="50">
        <v>10000</v>
      </c>
    </row>
    <row r="61" spans="1:7" s="83" customFormat="1" ht="14.1" customHeight="1">
      <c r="A61" s="82"/>
      <c r="B61" s="57" t="s">
        <v>55</v>
      </c>
      <c r="C61" s="77" t="s">
        <v>56</v>
      </c>
      <c r="D61" s="50">
        <v>1000</v>
      </c>
      <c r="E61" s="49">
        <v>0</v>
      </c>
      <c r="F61" s="49">
        <v>0</v>
      </c>
      <c r="G61" s="49">
        <v>0</v>
      </c>
    </row>
    <row r="62" spans="1:7" ht="14.1" customHeight="1">
      <c r="A62" s="52"/>
      <c r="B62" s="79" t="s">
        <v>37</v>
      </c>
      <c r="C62" s="58" t="s">
        <v>124</v>
      </c>
      <c r="D62" s="50">
        <v>8650</v>
      </c>
      <c r="E62" s="165">
        <v>7950</v>
      </c>
      <c r="F62" s="50">
        <v>7950</v>
      </c>
      <c r="G62" s="50">
        <v>1150</v>
      </c>
    </row>
    <row r="63" spans="1:7" ht="14.1" customHeight="1">
      <c r="A63" s="52"/>
      <c r="B63" s="79" t="s">
        <v>58</v>
      </c>
      <c r="C63" s="43" t="s">
        <v>133</v>
      </c>
      <c r="D63" s="50">
        <v>390</v>
      </c>
      <c r="E63" s="50">
        <v>5200</v>
      </c>
      <c r="F63" s="50">
        <v>5200</v>
      </c>
      <c r="G63" s="49">
        <v>0</v>
      </c>
    </row>
    <row r="64" spans="1:7" ht="25.5">
      <c r="A64" s="56" t="s">
        <v>3</v>
      </c>
      <c r="B64" s="57">
        <v>0.68</v>
      </c>
      <c r="C64" s="58" t="s">
        <v>33</v>
      </c>
      <c r="D64" s="45">
        <f t="shared" ref="D64:F64" si="2">SUM(D52:D63)</f>
        <v>73867</v>
      </c>
      <c r="E64" s="45">
        <f t="shared" si="2"/>
        <v>85748</v>
      </c>
      <c r="F64" s="45">
        <f t="shared" si="2"/>
        <v>85748</v>
      </c>
      <c r="G64" s="45">
        <v>120416</v>
      </c>
    </row>
    <row r="65" spans="1:7">
      <c r="A65" s="56"/>
      <c r="B65" s="57"/>
      <c r="C65" s="58"/>
      <c r="D65" s="50"/>
      <c r="E65" s="50"/>
      <c r="F65" s="50"/>
      <c r="G65" s="50"/>
    </row>
    <row r="66" spans="1:7" ht="14.1" customHeight="1">
      <c r="A66" s="56"/>
      <c r="B66" s="95">
        <v>44</v>
      </c>
      <c r="C66" s="58" t="s">
        <v>6</v>
      </c>
      <c r="D66" s="50"/>
      <c r="E66" s="50"/>
      <c r="F66" s="50"/>
      <c r="G66" s="50"/>
    </row>
    <row r="67" spans="1:7" ht="25.5">
      <c r="A67" s="56"/>
      <c r="B67" s="95">
        <v>50</v>
      </c>
      <c r="C67" s="75" t="s">
        <v>62</v>
      </c>
      <c r="D67" s="50"/>
      <c r="E67" s="50"/>
      <c r="F67" s="50"/>
      <c r="G67" s="50"/>
    </row>
    <row r="68" spans="1:7" ht="14.1" customHeight="1">
      <c r="A68" s="56"/>
      <c r="B68" s="57" t="s">
        <v>149</v>
      </c>
      <c r="C68" s="58" t="s">
        <v>120</v>
      </c>
      <c r="D68" s="49">
        <v>0</v>
      </c>
      <c r="E68" s="50">
        <v>10000</v>
      </c>
      <c r="F68" s="50">
        <v>10000</v>
      </c>
      <c r="G68" s="49">
        <v>0</v>
      </c>
    </row>
    <row r="69" spans="1:7" ht="25.5">
      <c r="A69" s="56" t="s">
        <v>3</v>
      </c>
      <c r="B69" s="95">
        <v>50</v>
      </c>
      <c r="C69" s="75" t="s">
        <v>62</v>
      </c>
      <c r="D69" s="44">
        <f t="shared" ref="D69:F69" si="3">D68</f>
        <v>0</v>
      </c>
      <c r="E69" s="45">
        <f t="shared" si="3"/>
        <v>10000</v>
      </c>
      <c r="F69" s="45">
        <f t="shared" si="3"/>
        <v>10000</v>
      </c>
      <c r="G69" s="44">
        <v>0</v>
      </c>
    </row>
    <row r="70" spans="1:7">
      <c r="A70" s="56"/>
      <c r="B70" s="95"/>
      <c r="C70" s="75"/>
      <c r="D70" s="96"/>
      <c r="E70" s="96"/>
      <c r="F70" s="96"/>
      <c r="G70" s="96"/>
    </row>
    <row r="71" spans="1:7" ht="14.1" customHeight="1">
      <c r="A71" s="56"/>
      <c r="B71" s="101" t="s">
        <v>151</v>
      </c>
      <c r="C71" s="102" t="s">
        <v>150</v>
      </c>
      <c r="D71" s="50"/>
      <c r="E71" s="50"/>
      <c r="F71" s="50"/>
      <c r="G71" s="50"/>
    </row>
    <row r="72" spans="1:7" ht="14.1" customHeight="1">
      <c r="A72" s="56"/>
      <c r="B72" s="57" t="s">
        <v>152</v>
      </c>
      <c r="C72" s="58" t="s">
        <v>120</v>
      </c>
      <c r="D72" s="49">
        <v>0</v>
      </c>
      <c r="E72" s="50">
        <v>20000</v>
      </c>
      <c r="F72" s="50">
        <f>20000-10000</f>
        <v>10000</v>
      </c>
      <c r="G72" s="49">
        <v>0</v>
      </c>
    </row>
    <row r="73" spans="1:7" ht="14.1" customHeight="1">
      <c r="A73" s="56" t="s">
        <v>3</v>
      </c>
      <c r="B73" s="101" t="s">
        <v>151</v>
      </c>
      <c r="C73" s="102" t="s">
        <v>150</v>
      </c>
      <c r="D73" s="44">
        <f t="shared" ref="D73:F73" si="4">D72</f>
        <v>0</v>
      </c>
      <c r="E73" s="45">
        <f t="shared" si="4"/>
        <v>20000</v>
      </c>
      <c r="F73" s="45">
        <f t="shared" si="4"/>
        <v>10000</v>
      </c>
      <c r="G73" s="44">
        <v>0</v>
      </c>
    </row>
    <row r="74" spans="1:7" ht="14.1" customHeight="1">
      <c r="A74" s="56" t="s">
        <v>3</v>
      </c>
      <c r="B74" s="95">
        <v>44</v>
      </c>
      <c r="C74" s="58" t="s">
        <v>6</v>
      </c>
      <c r="D74" s="44">
        <f t="shared" ref="D74:F74" si="5">D69+D73</f>
        <v>0</v>
      </c>
      <c r="E74" s="45">
        <f t="shared" si="5"/>
        <v>30000</v>
      </c>
      <c r="F74" s="45">
        <f t="shared" si="5"/>
        <v>20000</v>
      </c>
      <c r="G74" s="44">
        <v>0</v>
      </c>
    </row>
    <row r="75" spans="1:7">
      <c r="A75" s="56"/>
      <c r="B75" s="57"/>
      <c r="C75" s="58"/>
      <c r="D75" s="46"/>
      <c r="E75" s="46"/>
      <c r="F75" s="46"/>
      <c r="G75" s="47"/>
    </row>
    <row r="76" spans="1:7" ht="14.1" customHeight="1">
      <c r="A76" s="52"/>
      <c r="B76" s="170">
        <v>60</v>
      </c>
      <c r="C76" s="77" t="s">
        <v>183</v>
      </c>
      <c r="D76" s="46"/>
      <c r="E76" s="46"/>
      <c r="F76" s="46"/>
      <c r="G76" s="47"/>
    </row>
    <row r="77" spans="1:7" s="111" customFormat="1" ht="14.1" customHeight="1">
      <c r="A77" s="108"/>
      <c r="B77" s="109">
        <v>29</v>
      </c>
      <c r="C77" s="110" t="s">
        <v>209</v>
      </c>
      <c r="E77" s="113"/>
      <c r="F77" s="112"/>
      <c r="G77" s="109"/>
    </row>
    <row r="78" spans="1:7" s="111" customFormat="1" ht="14.1" customHeight="1">
      <c r="A78" s="108"/>
      <c r="B78" s="139" t="s">
        <v>210</v>
      </c>
      <c r="C78" s="110" t="s">
        <v>124</v>
      </c>
      <c r="D78" s="140">
        <v>0</v>
      </c>
      <c r="E78" s="140">
        <v>0</v>
      </c>
      <c r="F78" s="141">
        <v>0</v>
      </c>
      <c r="G78" s="142">
        <v>10000</v>
      </c>
    </row>
    <row r="79" spans="1:7" s="111" customFormat="1" ht="14.1" customHeight="1">
      <c r="A79" s="108" t="s">
        <v>3</v>
      </c>
      <c r="B79" s="109">
        <v>29</v>
      </c>
      <c r="C79" s="110" t="s">
        <v>209</v>
      </c>
      <c r="D79" s="107">
        <f>SUM(D78)</f>
        <v>0</v>
      </c>
      <c r="E79" s="107">
        <f t="shared" ref="E79:F79" si="6">SUM(E78)</f>
        <v>0</v>
      </c>
      <c r="F79" s="107">
        <f t="shared" si="6"/>
        <v>0</v>
      </c>
      <c r="G79" s="138">
        <v>10000</v>
      </c>
    </row>
    <row r="80" spans="1:7" s="111" customFormat="1">
      <c r="A80" s="108"/>
      <c r="B80" s="109"/>
      <c r="C80" s="110"/>
      <c r="D80" s="143"/>
      <c r="E80" s="143"/>
      <c r="F80" s="147"/>
      <c r="G80" s="115"/>
    </row>
    <row r="81" spans="1:7" s="111" customFormat="1" ht="25.5">
      <c r="A81" s="108"/>
      <c r="B81" s="109">
        <v>30</v>
      </c>
      <c r="C81" s="110" t="s">
        <v>208</v>
      </c>
      <c r="D81" s="143"/>
      <c r="E81" s="115"/>
      <c r="F81" s="49"/>
      <c r="G81" s="145"/>
    </row>
    <row r="82" spans="1:7" s="111" customFormat="1" ht="14.1" customHeight="1">
      <c r="A82" s="108"/>
      <c r="B82" s="139" t="s">
        <v>207</v>
      </c>
      <c r="C82" s="110" t="s">
        <v>124</v>
      </c>
      <c r="D82" s="80">
        <v>0</v>
      </c>
      <c r="E82" s="80">
        <v>0</v>
      </c>
      <c r="F82" s="49">
        <v>0</v>
      </c>
      <c r="G82" s="50">
        <v>5000</v>
      </c>
    </row>
    <row r="83" spans="1:7" s="111" customFormat="1" ht="25.5">
      <c r="A83" s="108" t="s">
        <v>3</v>
      </c>
      <c r="B83" s="109">
        <v>30</v>
      </c>
      <c r="C83" s="110" t="s">
        <v>208</v>
      </c>
      <c r="D83" s="107">
        <f>SUM(D82)</f>
        <v>0</v>
      </c>
      <c r="E83" s="107">
        <f t="shared" ref="E83:F83" si="7">SUM(E82)</f>
        <v>0</v>
      </c>
      <c r="F83" s="107">
        <f t="shared" si="7"/>
        <v>0</v>
      </c>
      <c r="G83" s="138">
        <v>5000</v>
      </c>
    </row>
    <row r="84" spans="1:7" s="111" customFormat="1">
      <c r="A84" s="108"/>
      <c r="B84" s="109"/>
      <c r="C84" s="110"/>
      <c r="D84" s="143"/>
      <c r="E84" s="143"/>
      <c r="F84" s="146"/>
      <c r="G84" s="115"/>
    </row>
    <row r="85" spans="1:7" s="111" customFormat="1" ht="25.5">
      <c r="A85" s="108"/>
      <c r="B85" s="109">
        <v>31</v>
      </c>
      <c r="C85" s="110" t="s">
        <v>205</v>
      </c>
      <c r="D85" s="143"/>
      <c r="E85" s="115"/>
      <c r="F85" s="49"/>
      <c r="G85" s="145"/>
    </row>
    <row r="86" spans="1:7" s="111" customFormat="1" ht="15" customHeight="1">
      <c r="A86" s="108"/>
      <c r="B86" s="139" t="s">
        <v>206</v>
      </c>
      <c r="C86" s="110" t="s">
        <v>124</v>
      </c>
      <c r="D86" s="80">
        <v>0</v>
      </c>
      <c r="E86" s="80">
        <v>0</v>
      </c>
      <c r="F86" s="49">
        <v>0</v>
      </c>
      <c r="G86" s="50">
        <v>5000</v>
      </c>
    </row>
    <row r="87" spans="1:7" s="111" customFormat="1" ht="25.5">
      <c r="A87" s="108" t="s">
        <v>3</v>
      </c>
      <c r="B87" s="109">
        <v>31</v>
      </c>
      <c r="C87" s="110" t="s">
        <v>205</v>
      </c>
      <c r="D87" s="107">
        <f>SUM(D86)</f>
        <v>0</v>
      </c>
      <c r="E87" s="107">
        <f t="shared" ref="E87:F87" si="8">SUM(E86)</f>
        <v>0</v>
      </c>
      <c r="F87" s="107">
        <f t="shared" si="8"/>
        <v>0</v>
      </c>
      <c r="G87" s="138">
        <v>5000</v>
      </c>
    </row>
    <row r="88" spans="1:7" s="111" customFormat="1">
      <c r="A88" s="108"/>
      <c r="B88" s="109"/>
      <c r="C88" s="110"/>
      <c r="D88" s="143"/>
      <c r="E88" s="143"/>
      <c r="F88" s="146"/>
      <c r="G88" s="115"/>
    </row>
    <row r="89" spans="1:7" s="111" customFormat="1" ht="25.5">
      <c r="A89" s="108"/>
      <c r="B89" s="109">
        <v>32</v>
      </c>
      <c r="C89" s="110" t="s">
        <v>204</v>
      </c>
      <c r="D89" s="143"/>
      <c r="E89" s="115"/>
      <c r="F89" s="49"/>
      <c r="G89" s="145"/>
    </row>
    <row r="90" spans="1:7" s="111" customFormat="1" ht="15" customHeight="1">
      <c r="A90" s="157"/>
      <c r="B90" s="173" t="s">
        <v>203</v>
      </c>
      <c r="C90" s="158" t="s">
        <v>124</v>
      </c>
      <c r="D90" s="171">
        <v>0</v>
      </c>
      <c r="E90" s="171">
        <v>0</v>
      </c>
      <c r="F90" s="55">
        <v>0</v>
      </c>
      <c r="G90" s="87">
        <v>5000</v>
      </c>
    </row>
    <row r="91" spans="1:7" s="111" customFormat="1" ht="25.5">
      <c r="A91" s="108" t="s">
        <v>3</v>
      </c>
      <c r="B91" s="109">
        <v>32</v>
      </c>
      <c r="C91" s="110" t="s">
        <v>204</v>
      </c>
      <c r="D91" s="171">
        <f>SUM(D90)</f>
        <v>0</v>
      </c>
      <c r="E91" s="171">
        <f t="shared" ref="E91:F91" si="9">SUM(E90)</f>
        <v>0</v>
      </c>
      <c r="F91" s="171">
        <f t="shared" si="9"/>
        <v>0</v>
      </c>
      <c r="G91" s="172">
        <v>5000</v>
      </c>
    </row>
    <row r="92" spans="1:7" s="111" customFormat="1" ht="12" customHeight="1">
      <c r="A92" s="108"/>
      <c r="B92" s="109"/>
      <c r="C92" s="110"/>
      <c r="D92" s="143"/>
      <c r="E92" s="143"/>
      <c r="F92" s="146"/>
      <c r="G92" s="115"/>
    </row>
    <row r="93" spans="1:7" s="111" customFormat="1" ht="25.5">
      <c r="A93" s="108"/>
      <c r="B93" s="109">
        <v>33</v>
      </c>
      <c r="C93" s="110" t="s">
        <v>213</v>
      </c>
      <c r="D93" s="143"/>
      <c r="E93" s="115"/>
      <c r="F93" s="49"/>
      <c r="G93" s="145"/>
    </row>
    <row r="94" spans="1:7" s="111" customFormat="1" ht="15" customHeight="1">
      <c r="A94" s="108"/>
      <c r="B94" s="139" t="s">
        <v>202</v>
      </c>
      <c r="C94" s="110" t="s">
        <v>124</v>
      </c>
      <c r="D94" s="80">
        <v>0</v>
      </c>
      <c r="E94" s="80">
        <v>0</v>
      </c>
      <c r="F94" s="49">
        <v>0</v>
      </c>
      <c r="G94" s="50">
        <v>10000</v>
      </c>
    </row>
    <row r="95" spans="1:7" s="111" customFormat="1" ht="25.5">
      <c r="A95" s="108" t="s">
        <v>3</v>
      </c>
      <c r="B95" s="109">
        <v>33</v>
      </c>
      <c r="C95" s="110" t="s">
        <v>213</v>
      </c>
      <c r="D95" s="107">
        <f>SUM(D94)</f>
        <v>0</v>
      </c>
      <c r="E95" s="107">
        <f t="shared" ref="E95:F95" si="10">SUM(E94)</f>
        <v>0</v>
      </c>
      <c r="F95" s="107">
        <f t="shared" si="10"/>
        <v>0</v>
      </c>
      <c r="G95" s="138">
        <v>10000</v>
      </c>
    </row>
    <row r="96" spans="1:7" s="111" customFormat="1" ht="12" customHeight="1">
      <c r="A96" s="108"/>
      <c r="B96" s="109"/>
      <c r="C96" s="110"/>
      <c r="D96" s="143"/>
      <c r="E96" s="143"/>
      <c r="F96" s="144"/>
      <c r="G96" s="115"/>
    </row>
    <row r="97" spans="1:7" s="111" customFormat="1" ht="14.1" customHeight="1">
      <c r="A97" s="108"/>
      <c r="B97" s="109">
        <v>34</v>
      </c>
      <c r="C97" s="110" t="s">
        <v>187</v>
      </c>
      <c r="D97" s="143"/>
      <c r="E97" s="115"/>
      <c r="F97" s="116"/>
      <c r="G97" s="145"/>
    </row>
    <row r="98" spans="1:7" s="111" customFormat="1" ht="14.1" customHeight="1">
      <c r="A98" s="108"/>
      <c r="B98" s="139" t="s">
        <v>188</v>
      </c>
      <c r="C98" s="110" t="s">
        <v>148</v>
      </c>
      <c r="D98" s="80">
        <v>0</v>
      </c>
      <c r="E98" s="80">
        <v>0</v>
      </c>
      <c r="F98" s="167">
        <v>4000</v>
      </c>
      <c r="G98" s="50">
        <v>4000</v>
      </c>
    </row>
    <row r="99" spans="1:7" s="111" customFormat="1" ht="14.1" customHeight="1">
      <c r="A99" s="108" t="s">
        <v>3</v>
      </c>
      <c r="B99" s="109">
        <v>34</v>
      </c>
      <c r="C99" s="110" t="s">
        <v>187</v>
      </c>
      <c r="D99" s="107">
        <f>SUM(D98)</f>
        <v>0</v>
      </c>
      <c r="E99" s="107">
        <f t="shared" ref="E99:F99" si="11">SUM(E98)</f>
        <v>0</v>
      </c>
      <c r="F99" s="168">
        <f t="shared" si="11"/>
        <v>4000</v>
      </c>
      <c r="G99" s="138">
        <v>4000</v>
      </c>
    </row>
    <row r="100" spans="1:7" s="111" customFormat="1" ht="12" customHeight="1">
      <c r="A100" s="108"/>
      <c r="B100" s="109"/>
      <c r="C100" s="110"/>
      <c r="D100" s="143"/>
      <c r="E100" s="143"/>
      <c r="F100" s="144"/>
      <c r="G100" s="115"/>
    </row>
    <row r="101" spans="1:7" s="114" customFormat="1" ht="27" customHeight="1">
      <c r="A101" s="108"/>
      <c r="B101" s="109">
        <v>35</v>
      </c>
      <c r="C101" s="104" t="s">
        <v>189</v>
      </c>
      <c r="D101" s="143"/>
      <c r="E101" s="143"/>
      <c r="F101" s="115"/>
      <c r="G101" s="115"/>
    </row>
    <row r="102" spans="1:7" s="105" customFormat="1" ht="14.1" customHeight="1">
      <c r="A102" s="103"/>
      <c r="B102" s="106" t="s">
        <v>190</v>
      </c>
      <c r="C102" s="104" t="s">
        <v>124</v>
      </c>
      <c r="D102" s="117">
        <v>0</v>
      </c>
      <c r="E102" s="80">
        <v>0</v>
      </c>
      <c r="F102" s="167">
        <v>5000</v>
      </c>
      <c r="G102" s="49">
        <v>0</v>
      </c>
    </row>
    <row r="103" spans="1:7" s="114" customFormat="1" ht="25.5">
      <c r="A103" s="108" t="s">
        <v>3</v>
      </c>
      <c r="B103" s="109">
        <v>35</v>
      </c>
      <c r="C103" s="104" t="s">
        <v>189</v>
      </c>
      <c r="D103" s="107">
        <f t="shared" ref="D103:F103" si="12">SUM(D102)</f>
        <v>0</v>
      </c>
      <c r="E103" s="107">
        <f t="shared" si="12"/>
        <v>0</v>
      </c>
      <c r="F103" s="168">
        <f t="shared" si="12"/>
        <v>5000</v>
      </c>
      <c r="G103" s="107">
        <v>0</v>
      </c>
    </row>
    <row r="104" spans="1:7" s="111" customFormat="1" ht="12" customHeight="1">
      <c r="A104" s="108"/>
      <c r="B104" s="109"/>
      <c r="C104" s="110"/>
      <c r="D104" s="143"/>
      <c r="E104" s="143"/>
      <c r="F104" s="115"/>
      <c r="G104" s="115"/>
    </row>
    <row r="105" spans="1:7" s="114" customFormat="1" ht="26.45" customHeight="1">
      <c r="A105" s="108"/>
      <c r="B105" s="109">
        <v>36</v>
      </c>
      <c r="C105" s="110" t="s">
        <v>212</v>
      </c>
      <c r="D105" s="143"/>
      <c r="E105" s="143"/>
      <c r="F105" s="115"/>
      <c r="G105" s="115"/>
    </row>
    <row r="106" spans="1:7" s="105" customFormat="1" ht="14.1" customHeight="1">
      <c r="A106" s="103"/>
      <c r="B106" s="106" t="s">
        <v>191</v>
      </c>
      <c r="C106" s="104" t="s">
        <v>148</v>
      </c>
      <c r="D106" s="117">
        <v>0</v>
      </c>
      <c r="E106" s="80">
        <v>0</v>
      </c>
      <c r="F106" s="167">
        <v>5000</v>
      </c>
      <c r="G106" s="49">
        <v>0</v>
      </c>
    </row>
    <row r="107" spans="1:7" s="111" customFormat="1" ht="26.45" customHeight="1">
      <c r="A107" s="108" t="s">
        <v>3</v>
      </c>
      <c r="B107" s="109">
        <v>36</v>
      </c>
      <c r="C107" s="110" t="s">
        <v>212</v>
      </c>
      <c r="D107" s="107">
        <f t="shared" ref="D107:F107" si="13">SUM(D106)</f>
        <v>0</v>
      </c>
      <c r="E107" s="107">
        <f t="shared" si="13"/>
        <v>0</v>
      </c>
      <c r="F107" s="168">
        <f t="shared" si="13"/>
        <v>5000</v>
      </c>
      <c r="G107" s="107">
        <v>0</v>
      </c>
    </row>
    <row r="108" spans="1:7" ht="12" customHeight="1">
      <c r="A108" s="52"/>
      <c r="B108" s="78"/>
      <c r="C108" s="77"/>
      <c r="D108" s="46"/>
      <c r="E108" s="46"/>
      <c r="F108" s="46"/>
      <c r="G108" s="47"/>
    </row>
    <row r="109" spans="1:7" ht="14.1" customHeight="1">
      <c r="A109" s="52"/>
      <c r="B109" s="78">
        <v>37</v>
      </c>
      <c r="C109" s="77" t="s">
        <v>181</v>
      </c>
      <c r="D109" s="46"/>
      <c r="E109" s="46"/>
      <c r="F109" s="46"/>
      <c r="G109" s="47"/>
    </row>
    <row r="110" spans="1:7" ht="14.1" customHeight="1">
      <c r="A110" s="52"/>
      <c r="B110" s="86" t="s">
        <v>182</v>
      </c>
      <c r="C110" s="77" t="s">
        <v>148</v>
      </c>
      <c r="D110" s="49">
        <v>0</v>
      </c>
      <c r="E110" s="50">
        <v>4000</v>
      </c>
      <c r="F110" s="50">
        <v>4000</v>
      </c>
      <c r="G110" s="49">
        <v>0</v>
      </c>
    </row>
    <row r="111" spans="1:7" ht="12" customHeight="1">
      <c r="A111" s="52"/>
      <c r="B111" s="78"/>
      <c r="C111" s="77"/>
      <c r="D111" s="46"/>
      <c r="E111" s="46"/>
      <c r="F111" s="46"/>
      <c r="G111" s="47"/>
    </row>
    <row r="112" spans="1:7" ht="14.1" customHeight="1">
      <c r="A112" s="52"/>
      <c r="B112" s="78">
        <v>38</v>
      </c>
      <c r="C112" s="77" t="s">
        <v>180</v>
      </c>
      <c r="D112" s="46"/>
      <c r="E112" s="46"/>
      <c r="F112" s="46"/>
      <c r="G112" s="47"/>
    </row>
    <row r="113" spans="1:7" ht="14.1" customHeight="1">
      <c r="A113" s="52"/>
      <c r="B113" s="86" t="s">
        <v>179</v>
      </c>
      <c r="C113" s="77" t="s">
        <v>148</v>
      </c>
      <c r="D113" s="49">
        <v>0</v>
      </c>
      <c r="E113" s="50">
        <v>20000</v>
      </c>
      <c r="F113" s="50">
        <v>20000</v>
      </c>
      <c r="G113" s="49">
        <v>0</v>
      </c>
    </row>
    <row r="114" spans="1:7" ht="12" customHeight="1">
      <c r="A114" s="52"/>
      <c r="B114" s="78"/>
      <c r="C114" s="77"/>
      <c r="D114" s="46"/>
      <c r="E114" s="46"/>
      <c r="F114" s="46"/>
      <c r="G114" s="47"/>
    </row>
    <row r="115" spans="1:7" ht="25.5">
      <c r="A115" s="52"/>
      <c r="B115" s="78">
        <v>39</v>
      </c>
      <c r="C115" s="77" t="s">
        <v>178</v>
      </c>
      <c r="D115" s="46"/>
      <c r="E115" s="46"/>
      <c r="F115" s="46"/>
      <c r="G115" s="47"/>
    </row>
    <row r="116" spans="1:7" ht="14.1" customHeight="1">
      <c r="A116" s="52"/>
      <c r="B116" s="86" t="s">
        <v>177</v>
      </c>
      <c r="C116" s="77" t="s">
        <v>148</v>
      </c>
      <c r="D116" s="49">
        <v>0</v>
      </c>
      <c r="E116" s="50">
        <v>5000</v>
      </c>
      <c r="F116" s="50">
        <v>5000</v>
      </c>
      <c r="G116" s="49">
        <v>0</v>
      </c>
    </row>
    <row r="117" spans="1:7" ht="12" customHeight="1">
      <c r="A117" s="52"/>
      <c r="B117" s="78"/>
      <c r="C117" s="77"/>
      <c r="D117" s="46"/>
      <c r="E117" s="46"/>
      <c r="F117" s="46"/>
      <c r="G117" s="47"/>
    </row>
    <row r="118" spans="1:7" ht="14.1" customHeight="1">
      <c r="A118" s="52"/>
      <c r="B118" s="148">
        <v>40</v>
      </c>
      <c r="C118" s="149" t="s">
        <v>175</v>
      </c>
      <c r="D118" s="46"/>
      <c r="E118" s="46"/>
      <c r="F118" s="46"/>
      <c r="G118" s="47"/>
    </row>
    <row r="119" spans="1:7" ht="14.1" customHeight="1">
      <c r="A119" s="52"/>
      <c r="B119" s="150" t="s">
        <v>176</v>
      </c>
      <c r="C119" s="149" t="s">
        <v>148</v>
      </c>
      <c r="D119" s="49">
        <v>0</v>
      </c>
      <c r="E119" s="50">
        <v>50000</v>
      </c>
      <c r="F119" s="50">
        <v>50000</v>
      </c>
      <c r="G119" s="50">
        <v>20000</v>
      </c>
    </row>
    <row r="120" spans="1:7" ht="12" customHeight="1">
      <c r="A120" s="52"/>
      <c r="B120" s="78"/>
      <c r="C120" s="77"/>
      <c r="D120" s="46"/>
      <c r="E120" s="46"/>
      <c r="F120" s="46"/>
      <c r="G120" s="47"/>
    </row>
    <row r="121" spans="1:7" ht="25.5">
      <c r="A121" s="52"/>
      <c r="B121" s="78">
        <v>41</v>
      </c>
      <c r="C121" s="77" t="s">
        <v>173</v>
      </c>
      <c r="D121" s="46"/>
      <c r="E121" s="46"/>
      <c r="F121" s="46"/>
      <c r="G121" s="47"/>
    </row>
    <row r="122" spans="1:7" ht="14.1" customHeight="1">
      <c r="A122" s="52"/>
      <c r="B122" s="86" t="s">
        <v>174</v>
      </c>
      <c r="C122" s="77" t="s">
        <v>124</v>
      </c>
      <c r="D122" s="49">
        <v>0</v>
      </c>
      <c r="E122" s="50">
        <v>500</v>
      </c>
      <c r="F122" s="50">
        <v>500</v>
      </c>
      <c r="G122" s="49">
        <v>0</v>
      </c>
    </row>
    <row r="123" spans="1:7" ht="12" customHeight="1">
      <c r="A123" s="52"/>
      <c r="B123" s="78"/>
      <c r="C123" s="77"/>
      <c r="D123" s="46"/>
      <c r="E123" s="46"/>
      <c r="F123" s="46"/>
      <c r="G123" s="47"/>
    </row>
    <row r="124" spans="1:7" ht="25.5">
      <c r="A124" s="52"/>
      <c r="B124" s="78">
        <v>42</v>
      </c>
      <c r="C124" s="77" t="s">
        <v>171</v>
      </c>
      <c r="D124" s="46"/>
      <c r="E124" s="46"/>
      <c r="F124" s="46"/>
      <c r="G124" s="47"/>
    </row>
    <row r="125" spans="1:7" s="100" customFormat="1" ht="14.1" customHeight="1">
      <c r="A125" s="52"/>
      <c r="B125" s="150" t="s">
        <v>172</v>
      </c>
      <c r="C125" s="149" t="s">
        <v>124</v>
      </c>
      <c r="D125" s="49">
        <v>0</v>
      </c>
      <c r="E125" s="50">
        <v>500</v>
      </c>
      <c r="F125" s="50">
        <v>500</v>
      </c>
      <c r="G125" s="49">
        <v>0</v>
      </c>
    </row>
    <row r="126" spans="1:7" ht="12" customHeight="1">
      <c r="A126" s="52"/>
      <c r="B126" s="78"/>
      <c r="C126" s="77"/>
      <c r="D126" s="46"/>
      <c r="E126" s="46"/>
      <c r="F126" s="46"/>
      <c r="G126" s="47"/>
    </row>
    <row r="127" spans="1:7" ht="25.5">
      <c r="A127" s="52"/>
      <c r="B127" s="78">
        <v>43</v>
      </c>
      <c r="C127" s="77" t="s">
        <v>169</v>
      </c>
      <c r="D127" s="46"/>
      <c r="E127" s="46"/>
      <c r="F127" s="46"/>
      <c r="G127" s="47"/>
    </row>
    <row r="128" spans="1:7" ht="14.1" customHeight="1">
      <c r="A128" s="88"/>
      <c r="B128" s="151" t="s">
        <v>170</v>
      </c>
      <c r="C128" s="152" t="s">
        <v>124</v>
      </c>
      <c r="D128" s="55">
        <v>0</v>
      </c>
      <c r="E128" s="87">
        <v>2000</v>
      </c>
      <c r="F128" s="87">
        <v>2000</v>
      </c>
      <c r="G128" s="55">
        <v>0</v>
      </c>
    </row>
    <row r="129" spans="1:7">
      <c r="A129" s="52"/>
      <c r="B129" s="148"/>
      <c r="C129" s="149"/>
      <c r="D129" s="46"/>
      <c r="E129" s="46"/>
      <c r="F129" s="46"/>
      <c r="G129" s="47"/>
    </row>
    <row r="130" spans="1:7" ht="25.5">
      <c r="A130" s="52"/>
      <c r="B130" s="78">
        <v>44</v>
      </c>
      <c r="C130" s="58" t="s">
        <v>167</v>
      </c>
      <c r="D130" s="46"/>
      <c r="E130" s="46"/>
      <c r="F130" s="46"/>
      <c r="G130" s="47"/>
    </row>
    <row r="131" spans="1:7" ht="15" customHeight="1">
      <c r="A131" s="52"/>
      <c r="B131" s="86" t="s">
        <v>168</v>
      </c>
      <c r="C131" s="58" t="s">
        <v>124</v>
      </c>
      <c r="D131" s="49">
        <v>0</v>
      </c>
      <c r="E131" s="50">
        <v>1000</v>
      </c>
      <c r="F131" s="50">
        <v>1000</v>
      </c>
      <c r="G131" s="49">
        <v>0</v>
      </c>
    </row>
    <row r="132" spans="1:7">
      <c r="A132" s="52"/>
      <c r="B132" s="78"/>
      <c r="C132" s="58"/>
      <c r="D132" s="46"/>
      <c r="E132" s="46"/>
      <c r="F132" s="46"/>
      <c r="G132" s="47"/>
    </row>
    <row r="133" spans="1:7" ht="25.5">
      <c r="A133" s="52"/>
      <c r="B133" s="78">
        <v>45</v>
      </c>
      <c r="C133" s="58" t="s">
        <v>165</v>
      </c>
      <c r="D133" s="46"/>
      <c r="E133" s="46"/>
      <c r="F133" s="46"/>
      <c r="G133" s="47"/>
    </row>
    <row r="134" spans="1:7" ht="15" customHeight="1">
      <c r="A134" s="52"/>
      <c r="B134" s="86" t="s">
        <v>166</v>
      </c>
      <c r="C134" s="58" t="s">
        <v>124</v>
      </c>
      <c r="D134" s="49">
        <v>0</v>
      </c>
      <c r="E134" s="50">
        <v>1000</v>
      </c>
      <c r="F134" s="50">
        <v>1000</v>
      </c>
      <c r="G134" s="49">
        <v>0</v>
      </c>
    </row>
    <row r="135" spans="1:7">
      <c r="A135" s="52"/>
      <c r="B135" s="78"/>
      <c r="C135" s="58"/>
      <c r="D135" s="46"/>
      <c r="E135" s="46"/>
      <c r="F135" s="46"/>
      <c r="G135" s="47"/>
    </row>
    <row r="136" spans="1:7" ht="25.5">
      <c r="A136" s="52"/>
      <c r="B136" s="78">
        <v>46</v>
      </c>
      <c r="C136" s="58" t="s">
        <v>163</v>
      </c>
      <c r="D136" s="46"/>
      <c r="E136" s="46"/>
      <c r="F136" s="46"/>
      <c r="G136" s="47"/>
    </row>
    <row r="137" spans="1:7" ht="15" customHeight="1">
      <c r="A137" s="52"/>
      <c r="B137" s="86" t="s">
        <v>164</v>
      </c>
      <c r="C137" s="58" t="s">
        <v>124</v>
      </c>
      <c r="D137" s="49">
        <v>0</v>
      </c>
      <c r="E137" s="50">
        <v>1000</v>
      </c>
      <c r="F137" s="50">
        <v>1000</v>
      </c>
      <c r="G137" s="49">
        <v>0</v>
      </c>
    </row>
    <row r="138" spans="1:7">
      <c r="A138" s="52"/>
      <c r="B138" s="78"/>
      <c r="C138" s="58"/>
      <c r="D138" s="46"/>
      <c r="E138" s="46"/>
      <c r="F138" s="46"/>
      <c r="G138" s="47"/>
    </row>
    <row r="139" spans="1:7" ht="15" customHeight="1">
      <c r="A139" s="52"/>
      <c r="B139" s="78">
        <v>47</v>
      </c>
      <c r="C139" s="58" t="s">
        <v>161</v>
      </c>
      <c r="D139" s="46"/>
      <c r="E139" s="46"/>
      <c r="F139" s="46"/>
      <c r="G139" s="47"/>
    </row>
    <row r="140" spans="1:7" ht="15" customHeight="1">
      <c r="A140" s="52"/>
      <c r="B140" s="86" t="s">
        <v>162</v>
      </c>
      <c r="C140" s="58" t="s">
        <v>124</v>
      </c>
      <c r="D140" s="49">
        <v>0</v>
      </c>
      <c r="E140" s="50">
        <v>5000</v>
      </c>
      <c r="F140" s="50">
        <v>5000</v>
      </c>
      <c r="G140" s="49">
        <v>0</v>
      </c>
    </row>
    <row r="141" spans="1:7">
      <c r="A141" s="52"/>
      <c r="B141" s="78"/>
      <c r="C141" s="58"/>
      <c r="D141" s="46"/>
      <c r="E141" s="46"/>
      <c r="F141" s="46"/>
      <c r="G141" s="47"/>
    </row>
    <row r="142" spans="1:7" ht="25.5">
      <c r="A142" s="52"/>
      <c r="B142" s="78">
        <v>48</v>
      </c>
      <c r="C142" s="58" t="s">
        <v>160</v>
      </c>
      <c r="D142" s="46"/>
      <c r="E142" s="46"/>
      <c r="F142" s="46"/>
      <c r="G142" s="47"/>
    </row>
    <row r="143" spans="1:7" ht="15" customHeight="1">
      <c r="A143" s="52"/>
      <c r="B143" s="86" t="s">
        <v>159</v>
      </c>
      <c r="C143" s="58" t="s">
        <v>124</v>
      </c>
      <c r="D143" s="49">
        <v>0</v>
      </c>
      <c r="E143" s="50">
        <v>4000</v>
      </c>
      <c r="F143" s="50">
        <v>4000</v>
      </c>
      <c r="G143" s="49">
        <v>0</v>
      </c>
    </row>
    <row r="144" spans="1:7">
      <c r="A144" s="52"/>
      <c r="B144" s="78"/>
      <c r="C144" s="58"/>
      <c r="D144" s="46"/>
      <c r="E144" s="46"/>
      <c r="F144" s="46"/>
      <c r="G144" s="47"/>
    </row>
    <row r="145" spans="1:7" ht="15" customHeight="1">
      <c r="A145" s="52"/>
      <c r="B145" s="78">
        <v>49</v>
      </c>
      <c r="C145" s="58" t="s">
        <v>184</v>
      </c>
      <c r="D145" s="46"/>
      <c r="E145" s="46"/>
      <c r="F145" s="46"/>
      <c r="G145" s="47"/>
    </row>
    <row r="146" spans="1:7" ht="15" customHeight="1">
      <c r="A146" s="52"/>
      <c r="B146" s="86" t="s">
        <v>158</v>
      </c>
      <c r="C146" s="58" t="s">
        <v>124</v>
      </c>
      <c r="D146" s="49">
        <v>0</v>
      </c>
      <c r="E146" s="50">
        <v>3000</v>
      </c>
      <c r="F146" s="50">
        <v>3000</v>
      </c>
      <c r="G146" s="49">
        <v>0</v>
      </c>
    </row>
    <row r="147" spans="1:7">
      <c r="A147" s="52"/>
      <c r="B147" s="78"/>
      <c r="C147" s="58"/>
      <c r="D147" s="46"/>
      <c r="E147" s="46"/>
      <c r="F147" s="46"/>
      <c r="G147" s="47"/>
    </row>
    <row r="148" spans="1:7">
      <c r="A148" s="52"/>
      <c r="B148" s="78">
        <v>50</v>
      </c>
      <c r="C148" s="58" t="s">
        <v>156</v>
      </c>
      <c r="D148" s="46"/>
      <c r="E148" s="46"/>
      <c r="F148" s="46"/>
      <c r="G148" s="47"/>
    </row>
    <row r="149" spans="1:7" ht="15" customHeight="1">
      <c r="A149" s="52"/>
      <c r="B149" s="86" t="s">
        <v>157</v>
      </c>
      <c r="C149" s="58" t="s">
        <v>124</v>
      </c>
      <c r="D149" s="49">
        <v>0</v>
      </c>
      <c r="E149" s="50">
        <v>3000</v>
      </c>
      <c r="F149" s="50">
        <v>3000</v>
      </c>
      <c r="G149" s="49">
        <v>0</v>
      </c>
    </row>
    <row r="150" spans="1:7" ht="15" customHeight="1">
      <c r="A150" s="52"/>
      <c r="B150" s="78"/>
      <c r="C150" s="58"/>
      <c r="D150" s="46"/>
      <c r="E150" s="46"/>
      <c r="F150" s="46"/>
      <c r="G150" s="49"/>
    </row>
    <row r="151" spans="1:7">
      <c r="A151" s="52"/>
      <c r="B151" s="78">
        <v>51</v>
      </c>
      <c r="C151" s="58" t="s">
        <v>154</v>
      </c>
      <c r="D151" s="46"/>
      <c r="E151" s="46"/>
      <c r="F151" s="46"/>
      <c r="G151" s="47"/>
    </row>
    <row r="152" spans="1:7" ht="15" customHeight="1">
      <c r="A152" s="52"/>
      <c r="B152" s="86" t="s">
        <v>155</v>
      </c>
      <c r="C152" s="58" t="s">
        <v>124</v>
      </c>
      <c r="D152" s="49">
        <v>0</v>
      </c>
      <c r="E152" s="50">
        <v>10000</v>
      </c>
      <c r="F152" s="50">
        <v>10000</v>
      </c>
      <c r="G152" s="49">
        <v>0</v>
      </c>
    </row>
    <row r="153" spans="1:7" ht="15" customHeight="1">
      <c r="A153" s="52"/>
      <c r="B153" s="78"/>
      <c r="C153" s="58"/>
      <c r="D153" s="46"/>
      <c r="E153" s="46"/>
      <c r="F153" s="46"/>
      <c r="G153" s="49"/>
    </row>
    <row r="154" spans="1:7">
      <c r="A154" s="52"/>
      <c r="B154" s="78">
        <v>52</v>
      </c>
      <c r="C154" s="58" t="s">
        <v>153</v>
      </c>
      <c r="D154" s="46"/>
      <c r="E154" s="46"/>
      <c r="F154" s="46"/>
      <c r="G154" s="47"/>
    </row>
    <row r="155" spans="1:7" ht="15" customHeight="1">
      <c r="A155" s="52"/>
      <c r="B155" s="86" t="s">
        <v>185</v>
      </c>
      <c r="C155" s="58" t="s">
        <v>124</v>
      </c>
      <c r="D155" s="49">
        <v>0</v>
      </c>
      <c r="E155" s="50">
        <v>1000</v>
      </c>
      <c r="F155" s="50">
        <v>1000</v>
      </c>
      <c r="G155" s="50">
        <v>1500</v>
      </c>
    </row>
    <row r="156" spans="1:7">
      <c r="A156" s="52"/>
      <c r="B156" s="78"/>
      <c r="C156" s="58"/>
      <c r="D156" s="46"/>
      <c r="E156" s="46"/>
      <c r="F156" s="46"/>
      <c r="G156" s="47"/>
    </row>
    <row r="157" spans="1:7">
      <c r="A157" s="52"/>
      <c r="B157" s="78">
        <v>53</v>
      </c>
      <c r="C157" s="58" t="s">
        <v>109</v>
      </c>
      <c r="D157" s="46"/>
      <c r="E157" s="46"/>
      <c r="F157" s="46"/>
      <c r="G157" s="47"/>
    </row>
    <row r="158" spans="1:7" ht="15" customHeight="1">
      <c r="A158" s="52"/>
      <c r="B158" s="86" t="s">
        <v>147</v>
      </c>
      <c r="C158" s="58" t="s">
        <v>148</v>
      </c>
      <c r="D158" s="49">
        <v>0</v>
      </c>
      <c r="E158" s="50">
        <v>20000</v>
      </c>
      <c r="F158" s="50">
        <v>20000</v>
      </c>
      <c r="G158" s="50">
        <v>31400</v>
      </c>
    </row>
    <row r="159" spans="1:7">
      <c r="A159" s="52"/>
      <c r="B159" s="78"/>
      <c r="C159" s="58"/>
      <c r="D159" s="46"/>
      <c r="E159" s="46"/>
      <c r="F159" s="46"/>
      <c r="G159" s="47"/>
    </row>
    <row r="160" spans="1:7">
      <c r="A160" s="52"/>
      <c r="B160" s="78">
        <v>54</v>
      </c>
      <c r="C160" s="58" t="s">
        <v>143</v>
      </c>
      <c r="D160" s="46"/>
      <c r="E160" s="46"/>
      <c r="F160" s="46"/>
      <c r="G160" s="47"/>
    </row>
    <row r="161" spans="1:7">
      <c r="A161" s="52"/>
      <c r="B161" s="86" t="s">
        <v>144</v>
      </c>
      <c r="C161" s="58" t="s">
        <v>124</v>
      </c>
      <c r="D161" s="49">
        <v>0</v>
      </c>
      <c r="E161" s="50">
        <v>2000</v>
      </c>
      <c r="F161" s="50">
        <v>2000</v>
      </c>
      <c r="G161" s="50">
        <v>500</v>
      </c>
    </row>
    <row r="162" spans="1:7">
      <c r="A162" s="52"/>
      <c r="B162" s="78"/>
      <c r="C162" s="58"/>
      <c r="D162" s="46"/>
      <c r="E162" s="46"/>
      <c r="F162" s="46"/>
      <c r="G162" s="47"/>
    </row>
    <row r="163" spans="1:7">
      <c r="A163" s="52"/>
      <c r="B163" s="78">
        <v>55</v>
      </c>
      <c r="C163" s="58" t="s">
        <v>141</v>
      </c>
      <c r="D163" s="46"/>
      <c r="E163" s="46"/>
      <c r="F163" s="46"/>
      <c r="G163" s="47"/>
    </row>
    <row r="164" spans="1:7" s="13" customFormat="1">
      <c r="A164" s="52"/>
      <c r="B164" s="86" t="s">
        <v>142</v>
      </c>
      <c r="C164" s="58" t="s">
        <v>124</v>
      </c>
      <c r="D164" s="49">
        <v>0</v>
      </c>
      <c r="E164" s="50">
        <v>4900</v>
      </c>
      <c r="F164" s="50">
        <v>4900</v>
      </c>
      <c r="G164" s="50">
        <v>15500</v>
      </c>
    </row>
    <row r="165" spans="1:7">
      <c r="A165" s="52"/>
      <c r="B165" s="78"/>
      <c r="C165" s="58"/>
      <c r="D165" s="46"/>
      <c r="E165" s="46"/>
      <c r="F165" s="46"/>
      <c r="G165" s="47"/>
    </row>
    <row r="166" spans="1:7" ht="15" customHeight="1">
      <c r="A166" s="52"/>
      <c r="B166" s="78">
        <v>56</v>
      </c>
      <c r="C166" s="58" t="s">
        <v>134</v>
      </c>
      <c r="D166" s="46"/>
      <c r="E166" s="46"/>
      <c r="F166" s="46"/>
      <c r="G166" s="47"/>
    </row>
    <row r="167" spans="1:7" s="13" customFormat="1" ht="15" customHeight="1">
      <c r="A167" s="52"/>
      <c r="B167" s="86" t="s">
        <v>135</v>
      </c>
      <c r="C167" s="58" t="s">
        <v>124</v>
      </c>
      <c r="D167" s="50">
        <v>1500</v>
      </c>
      <c r="E167" s="49">
        <v>0</v>
      </c>
      <c r="F167" s="49">
        <v>0</v>
      </c>
      <c r="G167" s="49">
        <v>0</v>
      </c>
    </row>
    <row r="168" spans="1:7" ht="12" customHeight="1">
      <c r="A168" s="52"/>
      <c r="B168" s="78"/>
      <c r="C168" s="58"/>
      <c r="D168" s="46"/>
      <c r="E168" s="46"/>
      <c r="F168" s="46"/>
      <c r="G168" s="47"/>
    </row>
    <row r="169" spans="1:7" ht="15" customHeight="1">
      <c r="A169" s="52"/>
      <c r="B169" s="78">
        <v>57</v>
      </c>
      <c r="C169" s="58" t="s">
        <v>136</v>
      </c>
      <c r="D169" s="46"/>
      <c r="E169" s="46"/>
      <c r="F169" s="46"/>
      <c r="G169" s="47"/>
    </row>
    <row r="170" spans="1:7" s="13" customFormat="1" ht="15" customHeight="1">
      <c r="A170" s="88"/>
      <c r="B170" s="174" t="s">
        <v>137</v>
      </c>
      <c r="C170" s="90" t="s">
        <v>124</v>
      </c>
      <c r="D170" s="87">
        <v>3750</v>
      </c>
      <c r="E170" s="55">
        <v>0</v>
      </c>
      <c r="F170" s="55">
        <v>0</v>
      </c>
      <c r="G170" s="55">
        <v>0</v>
      </c>
    </row>
    <row r="171" spans="1:7" s="13" customFormat="1" ht="12" customHeight="1">
      <c r="A171" s="52"/>
      <c r="B171" s="78"/>
      <c r="C171" s="77"/>
      <c r="D171" s="46"/>
      <c r="E171" s="46"/>
      <c r="F171" s="46"/>
      <c r="G171" s="47"/>
    </row>
    <row r="172" spans="1:7" ht="15" customHeight="1">
      <c r="A172" s="52"/>
      <c r="B172" s="78">
        <v>59</v>
      </c>
      <c r="C172" s="58" t="s">
        <v>111</v>
      </c>
      <c r="D172" s="46"/>
      <c r="E172" s="46"/>
      <c r="F172" s="46"/>
      <c r="G172" s="47"/>
    </row>
    <row r="173" spans="1:7" ht="15" customHeight="1">
      <c r="A173" s="52"/>
      <c r="B173" s="86" t="s">
        <v>108</v>
      </c>
      <c r="C173" s="58" t="s">
        <v>124</v>
      </c>
      <c r="D173" s="50">
        <v>5000</v>
      </c>
      <c r="E173" s="49">
        <v>0</v>
      </c>
      <c r="F173" s="49">
        <v>0</v>
      </c>
      <c r="G173" s="49">
        <v>0</v>
      </c>
    </row>
    <row r="174" spans="1:7" ht="12" customHeight="1">
      <c r="A174" s="52"/>
      <c r="B174" s="78"/>
      <c r="C174" s="58"/>
      <c r="D174" s="46"/>
      <c r="E174" s="46"/>
      <c r="F174" s="46"/>
      <c r="G174" s="47"/>
    </row>
    <row r="175" spans="1:7" ht="15" customHeight="1">
      <c r="A175" s="52"/>
      <c r="B175" s="78">
        <v>60</v>
      </c>
      <c r="C175" s="58" t="s">
        <v>104</v>
      </c>
      <c r="D175" s="46"/>
      <c r="E175" s="46"/>
      <c r="F175" s="46"/>
      <c r="G175" s="47"/>
    </row>
    <row r="176" spans="1:7" ht="15" customHeight="1">
      <c r="A176" s="52"/>
      <c r="B176" s="86" t="s">
        <v>105</v>
      </c>
      <c r="C176" s="58" t="s">
        <v>124</v>
      </c>
      <c r="D176" s="50">
        <v>5000</v>
      </c>
      <c r="E176" s="49">
        <v>0</v>
      </c>
      <c r="F176" s="49">
        <v>0</v>
      </c>
      <c r="G176" s="49">
        <v>0</v>
      </c>
    </row>
    <row r="177" spans="1:7" ht="12" customHeight="1">
      <c r="A177" s="52"/>
      <c r="B177" s="78"/>
      <c r="C177" s="58"/>
      <c r="D177" s="46"/>
      <c r="E177" s="46"/>
      <c r="F177" s="46"/>
      <c r="G177" s="47"/>
    </row>
    <row r="178" spans="1:7" ht="15" customHeight="1">
      <c r="A178" s="52"/>
      <c r="B178" s="78">
        <v>62</v>
      </c>
      <c r="C178" s="58" t="s">
        <v>102</v>
      </c>
      <c r="D178" s="46"/>
      <c r="E178" s="46"/>
      <c r="F178" s="46"/>
      <c r="G178" s="47"/>
    </row>
    <row r="179" spans="1:7" ht="15" customHeight="1">
      <c r="A179" s="52"/>
      <c r="B179" s="86" t="s">
        <v>103</v>
      </c>
      <c r="C179" s="58" t="s">
        <v>124</v>
      </c>
      <c r="D179" s="50">
        <v>2000</v>
      </c>
      <c r="E179" s="49">
        <v>0</v>
      </c>
      <c r="F179" s="49">
        <v>0</v>
      </c>
      <c r="G179" s="49">
        <v>0</v>
      </c>
    </row>
    <row r="180" spans="1:7" ht="12" customHeight="1">
      <c r="A180" s="52"/>
      <c r="B180" s="78"/>
      <c r="C180" s="58"/>
      <c r="D180" s="46"/>
      <c r="E180" s="46"/>
      <c r="F180" s="46"/>
      <c r="G180" s="47"/>
    </row>
    <row r="181" spans="1:7" ht="15" customHeight="1">
      <c r="A181" s="52"/>
      <c r="B181" s="78">
        <v>64</v>
      </c>
      <c r="C181" s="58" t="s">
        <v>101</v>
      </c>
      <c r="D181" s="46"/>
      <c r="E181" s="46"/>
      <c r="F181" s="46"/>
      <c r="G181" s="47"/>
    </row>
    <row r="182" spans="1:7" ht="15" customHeight="1">
      <c r="A182" s="52"/>
      <c r="B182" s="86" t="s">
        <v>100</v>
      </c>
      <c r="C182" s="58" t="s">
        <v>124</v>
      </c>
      <c r="D182" s="50">
        <v>1000</v>
      </c>
      <c r="E182" s="49">
        <v>0</v>
      </c>
      <c r="F182" s="49">
        <v>0</v>
      </c>
      <c r="G182" s="49">
        <v>0</v>
      </c>
    </row>
    <row r="183" spans="1:7" ht="12" customHeight="1">
      <c r="A183" s="52"/>
      <c r="B183" s="78"/>
      <c r="C183" s="58"/>
      <c r="D183" s="46"/>
      <c r="E183" s="46"/>
      <c r="F183" s="46"/>
      <c r="G183" s="47"/>
    </row>
    <row r="184" spans="1:7" ht="15" customHeight="1">
      <c r="A184" s="52"/>
      <c r="B184" s="78">
        <v>65</v>
      </c>
      <c r="C184" s="58" t="s">
        <v>99</v>
      </c>
      <c r="D184" s="46"/>
      <c r="E184" s="46"/>
      <c r="F184" s="46"/>
      <c r="G184" s="47"/>
    </row>
    <row r="185" spans="1:7" ht="15" customHeight="1">
      <c r="A185" s="52"/>
      <c r="B185" s="86" t="s">
        <v>98</v>
      </c>
      <c r="C185" s="58" t="s">
        <v>124</v>
      </c>
      <c r="D185" s="50">
        <v>750</v>
      </c>
      <c r="E185" s="49">
        <v>0</v>
      </c>
      <c r="F185" s="49">
        <v>0</v>
      </c>
      <c r="G185" s="49">
        <v>0</v>
      </c>
    </row>
    <row r="186" spans="1:7" ht="12" customHeight="1">
      <c r="A186" s="52"/>
      <c r="B186" s="78"/>
      <c r="C186" s="58"/>
      <c r="D186" s="46"/>
      <c r="E186" s="46"/>
      <c r="F186" s="46"/>
      <c r="G186" s="47"/>
    </row>
    <row r="187" spans="1:7" ht="15" customHeight="1">
      <c r="A187" s="52"/>
      <c r="B187" s="78">
        <v>67</v>
      </c>
      <c r="C187" s="58" t="s">
        <v>97</v>
      </c>
      <c r="D187" s="46"/>
      <c r="E187" s="46"/>
      <c r="F187" s="46"/>
      <c r="G187" s="47"/>
    </row>
    <row r="188" spans="1:7" ht="15" customHeight="1">
      <c r="A188" s="52"/>
      <c r="B188" s="86" t="s">
        <v>96</v>
      </c>
      <c r="C188" s="58" t="s">
        <v>124</v>
      </c>
      <c r="D188" s="50">
        <v>2000</v>
      </c>
      <c r="E188" s="49">
        <v>0</v>
      </c>
      <c r="F188" s="49">
        <v>0</v>
      </c>
      <c r="G188" s="49">
        <v>0</v>
      </c>
    </row>
    <row r="189" spans="1:7" ht="12" customHeight="1">
      <c r="A189" s="52"/>
      <c r="B189" s="78"/>
      <c r="C189" s="58"/>
      <c r="D189" s="46"/>
      <c r="E189" s="46"/>
      <c r="F189" s="46"/>
      <c r="G189" s="47"/>
    </row>
    <row r="190" spans="1:7" ht="15" customHeight="1">
      <c r="A190" s="52"/>
      <c r="B190" s="78">
        <v>69</v>
      </c>
      <c r="C190" s="58" t="s">
        <v>94</v>
      </c>
      <c r="D190" s="46"/>
      <c r="E190" s="46"/>
      <c r="F190" s="46"/>
      <c r="G190" s="47"/>
    </row>
    <row r="191" spans="1:7" ht="15" customHeight="1">
      <c r="A191" s="52"/>
      <c r="B191" s="86" t="s">
        <v>95</v>
      </c>
      <c r="C191" s="58" t="s">
        <v>124</v>
      </c>
      <c r="D191" s="50">
        <v>2000</v>
      </c>
      <c r="E191" s="49">
        <v>0</v>
      </c>
      <c r="F191" s="49">
        <v>0</v>
      </c>
      <c r="G191" s="49">
        <v>0</v>
      </c>
    </row>
    <row r="192" spans="1:7" ht="12" customHeight="1">
      <c r="A192" s="52"/>
      <c r="B192" s="78"/>
      <c r="C192" s="58"/>
      <c r="D192" s="46"/>
      <c r="E192" s="46"/>
      <c r="F192" s="46"/>
      <c r="G192" s="47"/>
    </row>
    <row r="193" spans="1:7" ht="15" customHeight="1">
      <c r="A193" s="33"/>
      <c r="B193" s="163">
        <v>71</v>
      </c>
      <c r="C193" s="162" t="s">
        <v>20</v>
      </c>
      <c r="D193" s="59"/>
      <c r="E193" s="59"/>
      <c r="F193" s="59"/>
      <c r="G193" s="60"/>
    </row>
    <row r="194" spans="1:7" ht="15" customHeight="1">
      <c r="A194" s="33"/>
      <c r="B194" s="175" t="s">
        <v>45</v>
      </c>
      <c r="C194" s="58" t="s">
        <v>124</v>
      </c>
      <c r="D194" s="41">
        <v>136000</v>
      </c>
      <c r="E194" s="40">
        <v>0</v>
      </c>
      <c r="F194" s="40">
        <v>0</v>
      </c>
      <c r="G194" s="49">
        <v>0</v>
      </c>
    </row>
    <row r="195" spans="1:7" ht="15" customHeight="1">
      <c r="A195" s="33"/>
      <c r="B195" s="175" t="s">
        <v>59</v>
      </c>
      <c r="C195" s="162" t="s">
        <v>133</v>
      </c>
      <c r="D195" s="41">
        <v>4900</v>
      </c>
      <c r="E195" s="40">
        <v>0</v>
      </c>
      <c r="F195" s="40">
        <v>0</v>
      </c>
      <c r="G195" s="49">
        <v>0</v>
      </c>
    </row>
    <row r="196" spans="1:7" s="13" customFormat="1" ht="15" customHeight="1">
      <c r="A196" s="52"/>
      <c r="B196" s="161" t="s">
        <v>110</v>
      </c>
      <c r="C196" s="162" t="s">
        <v>109</v>
      </c>
      <c r="D196" s="50">
        <v>20000</v>
      </c>
      <c r="E196" s="49">
        <v>0</v>
      </c>
      <c r="F196" s="49">
        <v>0</v>
      </c>
      <c r="G196" s="49">
        <v>0</v>
      </c>
    </row>
    <row r="197" spans="1:7" ht="12" customHeight="1">
      <c r="A197" s="56"/>
      <c r="B197" s="163"/>
      <c r="C197" s="162"/>
      <c r="D197" s="61"/>
      <c r="E197" s="61"/>
      <c r="F197" s="61"/>
      <c r="G197" s="61"/>
    </row>
    <row r="198" spans="1:7" ht="15" customHeight="1">
      <c r="A198" s="52"/>
      <c r="B198" s="163">
        <v>72</v>
      </c>
      <c r="C198" s="162" t="s">
        <v>21</v>
      </c>
      <c r="D198" s="89"/>
      <c r="E198" s="48"/>
      <c r="F198" s="48"/>
      <c r="G198" s="47"/>
    </row>
    <row r="199" spans="1:7" s="13" customFormat="1" ht="15" customHeight="1">
      <c r="A199" s="52"/>
      <c r="B199" s="161" t="s">
        <v>22</v>
      </c>
      <c r="C199" s="58" t="s">
        <v>124</v>
      </c>
      <c r="D199" s="50">
        <v>3084</v>
      </c>
      <c r="E199" s="50">
        <v>90</v>
      </c>
      <c r="F199" s="50">
        <v>90</v>
      </c>
      <c r="G199" s="50">
        <v>590</v>
      </c>
    </row>
    <row r="200" spans="1:7" ht="12" customHeight="1">
      <c r="A200" s="33"/>
      <c r="B200" s="176"/>
      <c r="C200" s="160"/>
      <c r="D200" s="61"/>
      <c r="E200" s="62"/>
      <c r="F200" s="62"/>
      <c r="G200" s="62"/>
    </row>
    <row r="201" spans="1:7" ht="15" customHeight="1">
      <c r="A201" s="33"/>
      <c r="B201" s="177">
        <v>73</v>
      </c>
      <c r="C201" s="160" t="s">
        <v>23</v>
      </c>
      <c r="D201" s="64"/>
      <c r="E201" s="65"/>
      <c r="F201" s="65"/>
      <c r="G201" s="66"/>
    </row>
    <row r="202" spans="1:7" s="13" customFormat="1" ht="15" customHeight="1">
      <c r="A202" s="52"/>
      <c r="B202" s="161" t="s">
        <v>24</v>
      </c>
      <c r="C202" s="58" t="s">
        <v>124</v>
      </c>
      <c r="D202" s="50">
        <v>18</v>
      </c>
      <c r="E202" s="50">
        <v>18</v>
      </c>
      <c r="F202" s="50">
        <v>18</v>
      </c>
      <c r="G202" s="50">
        <v>18</v>
      </c>
    </row>
    <row r="203" spans="1:7" ht="12" customHeight="1">
      <c r="A203" s="33"/>
      <c r="B203" s="176"/>
      <c r="C203" s="160"/>
      <c r="D203" s="61"/>
      <c r="E203" s="62"/>
      <c r="F203" s="62"/>
      <c r="G203" s="62"/>
    </row>
    <row r="204" spans="1:7" ht="15" customHeight="1">
      <c r="A204" s="33"/>
      <c r="B204" s="177">
        <v>74</v>
      </c>
      <c r="C204" s="160" t="s">
        <v>25</v>
      </c>
      <c r="D204" s="64"/>
      <c r="E204" s="65"/>
      <c r="F204" s="65"/>
      <c r="G204" s="66"/>
    </row>
    <row r="205" spans="1:7" ht="15" customHeight="1">
      <c r="A205" s="33"/>
      <c r="B205" s="176" t="s">
        <v>26</v>
      </c>
      <c r="C205" s="58" t="s">
        <v>124</v>
      </c>
      <c r="D205" s="41">
        <v>68</v>
      </c>
      <c r="E205" s="41">
        <v>68</v>
      </c>
      <c r="F205" s="41">
        <v>68</v>
      </c>
      <c r="G205" s="41">
        <v>68</v>
      </c>
    </row>
    <row r="206" spans="1:7" ht="12" customHeight="1">
      <c r="A206" s="33"/>
      <c r="B206" s="176"/>
      <c r="C206" s="160"/>
      <c r="D206" s="61"/>
      <c r="E206" s="62"/>
      <c r="F206" s="62"/>
      <c r="G206" s="62"/>
    </row>
    <row r="207" spans="1:7" ht="15" customHeight="1">
      <c r="A207" s="33"/>
      <c r="B207" s="177">
        <v>75</v>
      </c>
      <c r="C207" s="160" t="s">
        <v>27</v>
      </c>
      <c r="D207" s="64"/>
      <c r="E207" s="65"/>
      <c r="F207" s="65"/>
      <c r="G207" s="66"/>
    </row>
    <row r="208" spans="1:7" ht="15" customHeight="1">
      <c r="A208" s="52"/>
      <c r="B208" s="161" t="s">
        <v>28</v>
      </c>
      <c r="C208" s="58" t="s">
        <v>124</v>
      </c>
      <c r="D208" s="41">
        <v>18</v>
      </c>
      <c r="E208" s="41">
        <v>18</v>
      </c>
      <c r="F208" s="41">
        <v>18</v>
      </c>
      <c r="G208" s="41">
        <v>18</v>
      </c>
    </row>
    <row r="209" spans="1:7" ht="12" customHeight="1">
      <c r="A209" s="52"/>
      <c r="B209" s="161"/>
      <c r="C209" s="162"/>
      <c r="D209" s="61"/>
      <c r="E209" s="62"/>
      <c r="F209" s="62"/>
      <c r="G209" s="62"/>
    </row>
    <row r="210" spans="1:7" ht="15" customHeight="1">
      <c r="A210" s="33"/>
      <c r="B210" s="177">
        <v>76</v>
      </c>
      <c r="C210" s="160" t="s">
        <v>29</v>
      </c>
      <c r="D210" s="64"/>
      <c r="E210" s="65"/>
      <c r="F210" s="65"/>
      <c r="G210" s="66"/>
    </row>
    <row r="211" spans="1:7" s="13" customFormat="1" ht="15" customHeight="1">
      <c r="A211" s="52"/>
      <c r="B211" s="161" t="s">
        <v>30</v>
      </c>
      <c r="C211" s="58" t="s">
        <v>124</v>
      </c>
      <c r="D211" s="50">
        <v>18</v>
      </c>
      <c r="E211" s="50">
        <v>18</v>
      </c>
      <c r="F211" s="50">
        <v>18</v>
      </c>
      <c r="G211" s="50">
        <v>18</v>
      </c>
    </row>
    <row r="212" spans="1:7" ht="15" customHeight="1">
      <c r="A212" s="33"/>
      <c r="B212" s="176"/>
      <c r="C212" s="162"/>
      <c r="D212" s="61"/>
      <c r="E212" s="62"/>
      <c r="F212" s="62"/>
      <c r="G212" s="62"/>
    </row>
    <row r="213" spans="1:7" ht="14.85" customHeight="1">
      <c r="A213" s="33"/>
      <c r="B213" s="177">
        <v>77</v>
      </c>
      <c r="C213" s="160" t="s">
        <v>31</v>
      </c>
      <c r="D213" s="64"/>
      <c r="E213" s="65"/>
      <c r="F213" s="65"/>
      <c r="G213" s="66"/>
    </row>
    <row r="214" spans="1:7" ht="14.45" customHeight="1">
      <c r="A214" s="33"/>
      <c r="B214" s="176" t="s">
        <v>32</v>
      </c>
      <c r="C214" s="58" t="s">
        <v>124</v>
      </c>
      <c r="D214" s="41">
        <v>18</v>
      </c>
      <c r="E214" s="41">
        <v>18</v>
      </c>
      <c r="F214" s="41">
        <v>18</v>
      </c>
      <c r="G214" s="41">
        <v>18</v>
      </c>
    </row>
    <row r="215" spans="1:7">
      <c r="A215" s="33"/>
      <c r="B215" s="176"/>
      <c r="C215" s="160"/>
      <c r="D215" s="40"/>
      <c r="E215" s="41"/>
      <c r="F215" s="41"/>
      <c r="G215" s="40"/>
    </row>
    <row r="216" spans="1:7">
      <c r="A216" s="76"/>
      <c r="B216" s="42">
        <v>79</v>
      </c>
      <c r="C216" s="54" t="s">
        <v>60</v>
      </c>
      <c r="D216" s="50"/>
      <c r="E216" s="50"/>
      <c r="F216" s="50"/>
      <c r="G216" s="50"/>
    </row>
    <row r="217" spans="1:7">
      <c r="A217" s="178"/>
      <c r="B217" s="179" t="s">
        <v>61</v>
      </c>
      <c r="C217" s="90" t="s">
        <v>124</v>
      </c>
      <c r="D217" s="87">
        <v>30000</v>
      </c>
      <c r="E217" s="55">
        <v>0</v>
      </c>
      <c r="F217" s="55">
        <v>0</v>
      </c>
      <c r="G217" s="55">
        <v>0</v>
      </c>
    </row>
    <row r="218" spans="1:7" ht="9.9499999999999993" customHeight="1">
      <c r="A218" s="33"/>
      <c r="B218" s="176"/>
      <c r="C218" s="160"/>
      <c r="D218" s="40"/>
      <c r="E218" s="41"/>
      <c r="F218" s="41"/>
      <c r="G218" s="40"/>
    </row>
    <row r="219" spans="1:7" ht="14.45" customHeight="1">
      <c r="A219" s="33"/>
      <c r="B219" s="42">
        <v>80</v>
      </c>
      <c r="C219" s="160" t="s">
        <v>63</v>
      </c>
      <c r="D219" s="40"/>
      <c r="E219" s="41"/>
      <c r="F219" s="41"/>
      <c r="G219" s="40"/>
    </row>
    <row r="220" spans="1:7" ht="14.45" customHeight="1">
      <c r="A220" s="33"/>
      <c r="B220" s="176" t="s">
        <v>64</v>
      </c>
      <c r="C220" s="58" t="s">
        <v>124</v>
      </c>
      <c r="D220" s="41">
        <v>5000</v>
      </c>
      <c r="E220" s="40">
        <v>0</v>
      </c>
      <c r="F220" s="40">
        <v>0</v>
      </c>
      <c r="G220" s="40">
        <v>0</v>
      </c>
    </row>
    <row r="221" spans="1:7">
      <c r="A221" s="33"/>
      <c r="B221" s="67"/>
      <c r="C221" s="7"/>
      <c r="D221" s="40"/>
      <c r="E221" s="41"/>
      <c r="F221" s="41"/>
      <c r="G221" s="41"/>
    </row>
    <row r="222" spans="1:7" ht="14.45" customHeight="1">
      <c r="A222" s="33"/>
      <c r="B222" s="42">
        <v>81</v>
      </c>
      <c r="C222" s="160" t="s">
        <v>65</v>
      </c>
      <c r="D222" s="40"/>
      <c r="E222" s="41"/>
      <c r="F222" s="41"/>
      <c r="G222" s="41"/>
    </row>
    <row r="223" spans="1:7" ht="14.45" customHeight="1">
      <c r="A223" s="33"/>
      <c r="B223" s="176" t="s">
        <v>66</v>
      </c>
      <c r="C223" s="58" t="s">
        <v>124</v>
      </c>
      <c r="D223" s="41">
        <v>5000</v>
      </c>
      <c r="E223" s="40">
        <v>0</v>
      </c>
      <c r="F223" s="40">
        <v>0</v>
      </c>
      <c r="G223" s="40">
        <v>0</v>
      </c>
    </row>
    <row r="224" spans="1:7">
      <c r="A224" s="33"/>
      <c r="B224" s="67"/>
      <c r="C224" s="7"/>
      <c r="D224" s="40"/>
      <c r="E224" s="41"/>
      <c r="F224" s="41"/>
      <c r="G224" s="41"/>
    </row>
    <row r="225" spans="1:7" ht="14.45" customHeight="1">
      <c r="A225" s="33"/>
      <c r="B225" s="42">
        <v>83</v>
      </c>
      <c r="C225" s="160" t="s">
        <v>67</v>
      </c>
      <c r="D225" s="40"/>
      <c r="E225" s="41"/>
      <c r="F225" s="41"/>
      <c r="G225" s="41"/>
    </row>
    <row r="226" spans="1:7" ht="14.45" customHeight="1">
      <c r="A226" s="33"/>
      <c r="B226" s="176" t="s">
        <v>68</v>
      </c>
      <c r="C226" s="58" t="s">
        <v>124</v>
      </c>
      <c r="D226" s="41">
        <v>3000</v>
      </c>
      <c r="E226" s="40">
        <v>0</v>
      </c>
      <c r="F226" s="40">
        <v>0</v>
      </c>
      <c r="G226" s="40">
        <v>0</v>
      </c>
    </row>
    <row r="227" spans="1:7">
      <c r="A227" s="33"/>
      <c r="B227" s="67"/>
      <c r="C227" s="7"/>
      <c r="D227" s="40"/>
      <c r="E227" s="41"/>
      <c r="F227" s="41"/>
      <c r="G227" s="41"/>
    </row>
    <row r="228" spans="1:7" ht="14.45" customHeight="1">
      <c r="A228" s="33"/>
      <c r="B228" s="98">
        <v>84</v>
      </c>
      <c r="C228" s="160" t="s">
        <v>69</v>
      </c>
      <c r="D228" s="40"/>
      <c r="E228" s="41"/>
      <c r="F228" s="41"/>
      <c r="G228" s="41"/>
    </row>
    <row r="229" spans="1:7" ht="14.45" customHeight="1">
      <c r="A229" s="33"/>
      <c r="B229" s="176" t="s">
        <v>70</v>
      </c>
      <c r="C229" s="58" t="s">
        <v>124</v>
      </c>
      <c r="D229" s="41">
        <v>3000</v>
      </c>
      <c r="E229" s="40">
        <v>0</v>
      </c>
      <c r="F229" s="40">
        <v>0</v>
      </c>
      <c r="G229" s="40">
        <v>0</v>
      </c>
    </row>
    <row r="230" spans="1:7">
      <c r="A230" s="33"/>
      <c r="B230" s="67"/>
      <c r="C230" s="7"/>
      <c r="D230" s="40"/>
      <c r="E230" s="41"/>
      <c r="F230" s="41"/>
      <c r="G230" s="41"/>
    </row>
    <row r="231" spans="1:7" ht="14.45" customHeight="1">
      <c r="A231" s="33"/>
      <c r="B231" s="85">
        <v>86</v>
      </c>
      <c r="C231" s="7" t="s">
        <v>71</v>
      </c>
      <c r="D231" s="40"/>
      <c r="E231" s="41"/>
      <c r="F231" s="41"/>
      <c r="G231" s="41"/>
    </row>
    <row r="232" spans="1:7" ht="14.45" customHeight="1">
      <c r="A232" s="33"/>
      <c r="B232" s="176" t="s">
        <v>72</v>
      </c>
      <c r="C232" s="58" t="s">
        <v>124</v>
      </c>
      <c r="D232" s="41">
        <v>3000</v>
      </c>
      <c r="E232" s="40">
        <v>0</v>
      </c>
      <c r="F232" s="40">
        <v>0</v>
      </c>
      <c r="G232" s="40">
        <v>0</v>
      </c>
    </row>
    <row r="233" spans="1:7">
      <c r="A233" s="33"/>
      <c r="B233" s="67"/>
      <c r="C233" s="7"/>
      <c r="D233" s="40"/>
      <c r="E233" s="41"/>
      <c r="F233" s="41"/>
      <c r="G233" s="41"/>
    </row>
    <row r="234" spans="1:7" ht="14.1" customHeight="1">
      <c r="A234" s="33"/>
      <c r="B234" s="85">
        <v>87</v>
      </c>
      <c r="C234" s="7" t="s">
        <v>214</v>
      </c>
      <c r="D234" s="40"/>
      <c r="E234" s="41"/>
      <c r="F234" s="41"/>
      <c r="G234" s="41"/>
    </row>
    <row r="235" spans="1:7" s="13" customFormat="1" ht="14.45" customHeight="1">
      <c r="A235" s="52"/>
      <c r="B235" s="176" t="s">
        <v>73</v>
      </c>
      <c r="C235" s="58" t="s">
        <v>124</v>
      </c>
      <c r="D235" s="50">
        <v>3000</v>
      </c>
      <c r="E235" s="49">
        <v>0</v>
      </c>
      <c r="F235" s="49">
        <v>0</v>
      </c>
      <c r="G235" s="49">
        <v>0</v>
      </c>
    </row>
    <row r="236" spans="1:7">
      <c r="A236" s="33"/>
      <c r="B236" s="67"/>
      <c r="C236" s="7"/>
      <c r="D236" s="40"/>
      <c r="E236" s="41"/>
      <c r="F236" s="41"/>
      <c r="G236" s="41"/>
    </row>
    <row r="237" spans="1:7" ht="14.45" customHeight="1">
      <c r="A237" s="33"/>
      <c r="B237" s="85" t="s">
        <v>74</v>
      </c>
      <c r="C237" s="7" t="s">
        <v>75</v>
      </c>
      <c r="D237" s="40"/>
      <c r="E237" s="41"/>
      <c r="F237" s="41"/>
      <c r="G237" s="41"/>
    </row>
    <row r="238" spans="1:7" ht="14.45" customHeight="1">
      <c r="A238" s="33"/>
      <c r="B238" s="176" t="s">
        <v>76</v>
      </c>
      <c r="C238" s="58" t="s">
        <v>124</v>
      </c>
      <c r="D238" s="41">
        <v>5000</v>
      </c>
      <c r="E238" s="40">
        <v>0</v>
      </c>
      <c r="F238" s="40">
        <v>0</v>
      </c>
      <c r="G238" s="40">
        <v>0</v>
      </c>
    </row>
    <row r="239" spans="1:7" ht="9.9499999999999993" customHeight="1">
      <c r="A239" s="33"/>
      <c r="B239" s="67"/>
      <c r="C239" s="7"/>
      <c r="D239" s="40"/>
      <c r="E239" s="41"/>
      <c r="F239" s="41"/>
      <c r="G239" s="41"/>
    </row>
    <row r="240" spans="1:7" ht="14.45" customHeight="1">
      <c r="A240" s="33"/>
      <c r="B240" s="85">
        <v>92</v>
      </c>
      <c r="C240" s="7" t="s">
        <v>77</v>
      </c>
      <c r="D240" s="40"/>
      <c r="E240" s="41"/>
      <c r="F240" s="41"/>
      <c r="G240" s="41"/>
    </row>
    <row r="241" spans="1:7" ht="14.45" customHeight="1">
      <c r="A241" s="33"/>
      <c r="B241" s="176" t="s">
        <v>78</v>
      </c>
      <c r="C241" s="58" t="s">
        <v>124</v>
      </c>
      <c r="D241" s="41">
        <v>2000</v>
      </c>
      <c r="E241" s="40">
        <v>0</v>
      </c>
      <c r="F241" s="40">
        <v>0</v>
      </c>
      <c r="G241" s="40">
        <v>0</v>
      </c>
    </row>
    <row r="242" spans="1:7" ht="7.5" customHeight="1">
      <c r="A242" s="33"/>
      <c r="B242" s="67"/>
      <c r="C242" s="7"/>
      <c r="D242" s="40"/>
      <c r="E242" s="41"/>
      <c r="F242" s="41"/>
      <c r="G242" s="41"/>
    </row>
    <row r="243" spans="1:7">
      <c r="A243" s="33"/>
      <c r="B243" s="85" t="s">
        <v>79</v>
      </c>
      <c r="C243" s="75" t="s">
        <v>80</v>
      </c>
      <c r="D243" s="40"/>
      <c r="E243" s="41"/>
      <c r="F243" s="41"/>
      <c r="G243" s="41"/>
    </row>
    <row r="244" spans="1:7" ht="14.45" customHeight="1">
      <c r="A244" s="33"/>
      <c r="B244" s="176" t="s">
        <v>81</v>
      </c>
      <c r="C244" s="58" t="s">
        <v>124</v>
      </c>
      <c r="D244" s="41">
        <v>5000</v>
      </c>
      <c r="E244" s="40">
        <v>0</v>
      </c>
      <c r="F244" s="40">
        <v>0</v>
      </c>
      <c r="G244" s="40">
        <v>0</v>
      </c>
    </row>
    <row r="245" spans="1:7">
      <c r="A245" s="33"/>
      <c r="B245" s="67"/>
      <c r="C245" s="7"/>
      <c r="D245" s="40"/>
      <c r="E245" s="41"/>
      <c r="F245" s="41"/>
      <c r="G245" s="41"/>
    </row>
    <row r="246" spans="1:7" ht="14.45" customHeight="1">
      <c r="A246" s="33"/>
      <c r="B246" s="85">
        <v>95</v>
      </c>
      <c r="C246" s="7" t="s">
        <v>83</v>
      </c>
      <c r="D246" s="40"/>
      <c r="E246" s="41"/>
      <c r="F246" s="41"/>
      <c r="G246" s="41"/>
    </row>
    <row r="247" spans="1:7" ht="14.45" customHeight="1">
      <c r="A247" s="33"/>
      <c r="B247" s="176" t="s">
        <v>84</v>
      </c>
      <c r="C247" s="58" t="s">
        <v>124</v>
      </c>
      <c r="D247" s="41">
        <v>5000</v>
      </c>
      <c r="E247" s="40">
        <v>0</v>
      </c>
      <c r="F247" s="40">
        <v>0</v>
      </c>
      <c r="G247" s="40">
        <v>0</v>
      </c>
    </row>
    <row r="248" spans="1:7">
      <c r="A248" s="33"/>
      <c r="B248" s="67"/>
      <c r="C248" s="7"/>
      <c r="D248" s="40"/>
      <c r="E248" s="41"/>
      <c r="F248" s="41"/>
      <c r="G248" s="41"/>
    </row>
    <row r="249" spans="1:7" ht="15" customHeight="1">
      <c r="A249" s="33"/>
      <c r="B249" s="98">
        <v>96</v>
      </c>
      <c r="C249" s="54" t="s">
        <v>85</v>
      </c>
      <c r="D249" s="40"/>
      <c r="E249" s="41"/>
      <c r="F249" s="41"/>
      <c r="G249" s="41"/>
    </row>
    <row r="250" spans="1:7" ht="14.45" customHeight="1">
      <c r="A250" s="33"/>
      <c r="B250" s="176" t="s">
        <v>86</v>
      </c>
      <c r="C250" s="58" t="s">
        <v>124</v>
      </c>
      <c r="D250" s="41">
        <v>3000</v>
      </c>
      <c r="E250" s="40">
        <v>0</v>
      </c>
      <c r="F250" s="40">
        <v>0</v>
      </c>
      <c r="G250" s="40">
        <v>0</v>
      </c>
    </row>
    <row r="251" spans="1:7">
      <c r="A251" s="33"/>
      <c r="B251" s="85"/>
      <c r="C251" s="7"/>
      <c r="D251" s="40"/>
      <c r="E251" s="41"/>
      <c r="F251" s="41"/>
      <c r="G251" s="41"/>
    </row>
    <row r="252" spans="1:7" ht="14.45" customHeight="1">
      <c r="A252" s="33"/>
      <c r="B252" s="85">
        <v>97</v>
      </c>
      <c r="C252" s="7" t="s">
        <v>87</v>
      </c>
      <c r="D252" s="40"/>
      <c r="E252" s="41"/>
      <c r="F252" s="41"/>
      <c r="G252" s="41"/>
    </row>
    <row r="253" spans="1:7" ht="14.45" customHeight="1">
      <c r="A253" s="33"/>
      <c r="B253" s="176" t="s">
        <v>88</v>
      </c>
      <c r="C253" s="58" t="s">
        <v>124</v>
      </c>
      <c r="D253" s="41">
        <v>10000</v>
      </c>
      <c r="E253" s="40">
        <v>0</v>
      </c>
      <c r="F253" s="40">
        <v>0</v>
      </c>
      <c r="G253" s="40">
        <v>0</v>
      </c>
    </row>
    <row r="254" spans="1:7">
      <c r="A254" s="33"/>
      <c r="B254" s="67"/>
      <c r="C254" s="67"/>
      <c r="D254" s="40"/>
      <c r="E254" s="41"/>
      <c r="F254" s="41"/>
      <c r="G254" s="41"/>
    </row>
    <row r="255" spans="1:7" ht="14.45" customHeight="1">
      <c r="A255" s="33"/>
      <c r="B255" s="85" t="s">
        <v>90</v>
      </c>
      <c r="C255" s="7" t="s">
        <v>91</v>
      </c>
      <c r="D255" s="40"/>
      <c r="E255" s="41"/>
      <c r="F255" s="41"/>
      <c r="G255" s="41"/>
    </row>
    <row r="256" spans="1:7" ht="14.45" customHeight="1">
      <c r="A256" s="33"/>
      <c r="B256" s="176" t="s">
        <v>89</v>
      </c>
      <c r="C256" s="58" t="s">
        <v>124</v>
      </c>
      <c r="D256" s="41">
        <v>3000</v>
      </c>
      <c r="E256" s="40">
        <v>0</v>
      </c>
      <c r="F256" s="40">
        <v>0</v>
      </c>
      <c r="G256" s="40">
        <v>0</v>
      </c>
    </row>
    <row r="257" spans="1:7">
      <c r="A257" s="33"/>
      <c r="B257" s="67"/>
      <c r="C257" s="7"/>
      <c r="D257" s="40"/>
      <c r="E257" s="41"/>
      <c r="F257" s="41"/>
      <c r="G257" s="41"/>
    </row>
    <row r="258" spans="1:7" ht="14.45" customHeight="1">
      <c r="A258" s="33"/>
      <c r="B258" s="85">
        <v>99</v>
      </c>
      <c r="C258" s="7" t="s">
        <v>92</v>
      </c>
      <c r="D258" s="40"/>
      <c r="E258" s="41"/>
      <c r="F258" s="41"/>
      <c r="G258" s="41"/>
    </row>
    <row r="259" spans="1:7" ht="14.45" customHeight="1">
      <c r="A259" s="52"/>
      <c r="B259" s="161" t="s">
        <v>93</v>
      </c>
      <c r="C259" s="58" t="s">
        <v>124</v>
      </c>
      <c r="D259" s="87">
        <v>3000</v>
      </c>
      <c r="E259" s="55">
        <v>0</v>
      </c>
      <c r="F259" s="55">
        <v>0</v>
      </c>
      <c r="G259" s="55">
        <v>0</v>
      </c>
    </row>
    <row r="260" spans="1:7" ht="15" customHeight="1">
      <c r="A260" s="76" t="s">
        <v>3</v>
      </c>
      <c r="B260" s="42">
        <v>60</v>
      </c>
      <c r="C260" s="54" t="s">
        <v>183</v>
      </c>
      <c r="D260" s="87">
        <f t="shared" ref="D260:F260" si="14">SUM(D110:D259)+D99+D103+D107+D95+D91+D87+D83+D79</f>
        <v>275124</v>
      </c>
      <c r="E260" s="87">
        <f t="shared" si="14"/>
        <v>138130</v>
      </c>
      <c r="F260" s="87">
        <f t="shared" si="14"/>
        <v>152130</v>
      </c>
      <c r="G260" s="87">
        <v>108630</v>
      </c>
    </row>
    <row r="261" spans="1:7" ht="15" customHeight="1">
      <c r="A261" s="52" t="s">
        <v>3</v>
      </c>
      <c r="B261" s="68">
        <v>0.10299999999999999</v>
      </c>
      <c r="C261" s="30" t="s">
        <v>39</v>
      </c>
      <c r="D261" s="87">
        <f t="shared" ref="D261:F261" si="15">D260+D35+D49+D64+D74</f>
        <v>402745</v>
      </c>
      <c r="E261" s="87">
        <f t="shared" si="15"/>
        <v>336512</v>
      </c>
      <c r="F261" s="87">
        <f t="shared" si="15"/>
        <v>340512</v>
      </c>
      <c r="G261" s="87">
        <v>361103</v>
      </c>
    </row>
    <row r="262" spans="1:7" ht="15" customHeight="1">
      <c r="A262" s="7" t="s">
        <v>3</v>
      </c>
      <c r="B262" s="9">
        <v>2250</v>
      </c>
      <c r="C262" s="36" t="s">
        <v>0</v>
      </c>
      <c r="D262" s="45">
        <f t="shared" ref="D262:F263" si="16">D261</f>
        <v>402745</v>
      </c>
      <c r="E262" s="45">
        <f t="shared" si="16"/>
        <v>336512</v>
      </c>
      <c r="F262" s="45">
        <f t="shared" si="16"/>
        <v>340512</v>
      </c>
      <c r="G262" s="45">
        <v>361103</v>
      </c>
    </row>
    <row r="263" spans="1:7" ht="15" customHeight="1">
      <c r="A263" s="69" t="s">
        <v>3</v>
      </c>
      <c r="B263" s="70"/>
      <c r="C263" s="71" t="s">
        <v>4</v>
      </c>
      <c r="D263" s="45">
        <f t="shared" si="16"/>
        <v>402745</v>
      </c>
      <c r="E263" s="45">
        <f t="shared" si="16"/>
        <v>336512</v>
      </c>
      <c r="F263" s="45">
        <f t="shared" si="16"/>
        <v>340512</v>
      </c>
      <c r="G263" s="45">
        <v>361103</v>
      </c>
    </row>
    <row r="264" spans="1:7" ht="15" customHeight="1">
      <c r="A264" s="52"/>
      <c r="B264" s="13"/>
      <c r="C264" s="30"/>
      <c r="D264" s="63"/>
      <c r="E264" s="50"/>
      <c r="F264" s="50"/>
      <c r="G264" s="50"/>
    </row>
    <row r="265" spans="1:7" ht="15" customHeight="1">
      <c r="A265" s="52"/>
      <c r="B265" s="13"/>
      <c r="C265" s="30" t="s">
        <v>197</v>
      </c>
      <c r="D265" s="63"/>
      <c r="E265" s="63"/>
      <c r="F265" s="51"/>
      <c r="G265" s="63"/>
    </row>
    <row r="266" spans="1:7" ht="15" customHeight="1">
      <c r="A266" s="33" t="s">
        <v>5</v>
      </c>
      <c r="B266" s="9">
        <v>4250</v>
      </c>
      <c r="C266" s="36" t="s">
        <v>193</v>
      </c>
      <c r="D266" s="63"/>
      <c r="E266" s="63"/>
      <c r="F266" s="51"/>
      <c r="G266" s="63"/>
    </row>
    <row r="267" spans="1:7" ht="15" customHeight="1">
      <c r="A267" s="52"/>
      <c r="B267" s="134" t="s">
        <v>194</v>
      </c>
      <c r="C267" s="30" t="s">
        <v>195</v>
      </c>
      <c r="D267" s="63"/>
      <c r="E267" s="63"/>
      <c r="F267" s="51"/>
      <c r="G267" s="63"/>
    </row>
    <row r="268" spans="1:7" ht="15" customHeight="1">
      <c r="A268" s="52"/>
      <c r="B268" s="155">
        <v>44</v>
      </c>
      <c r="C268" s="153" t="s">
        <v>6</v>
      </c>
      <c r="D268" s="63"/>
      <c r="E268" s="63"/>
      <c r="F268" s="51"/>
      <c r="G268" s="63"/>
    </row>
    <row r="269" spans="1:7" ht="15" customHeight="1">
      <c r="A269" s="52"/>
      <c r="B269" s="154" t="s">
        <v>211</v>
      </c>
      <c r="C269" s="153" t="s">
        <v>196</v>
      </c>
      <c r="D269" s="49">
        <v>0</v>
      </c>
      <c r="E269" s="49">
        <v>0</v>
      </c>
      <c r="F269" s="80">
        <v>0</v>
      </c>
      <c r="G269" s="87">
        <v>2035</v>
      </c>
    </row>
    <row r="270" spans="1:7" ht="15" customHeight="1">
      <c r="A270" s="76" t="s">
        <v>3</v>
      </c>
      <c r="B270" s="155">
        <v>44</v>
      </c>
      <c r="C270" s="153" t="s">
        <v>6</v>
      </c>
      <c r="D270" s="44">
        <f>D269</f>
        <v>0</v>
      </c>
      <c r="E270" s="44">
        <f t="shared" ref="E270:F273" si="17">E269</f>
        <v>0</v>
      </c>
      <c r="F270" s="44">
        <f t="shared" si="17"/>
        <v>0</v>
      </c>
      <c r="G270" s="45">
        <v>2035</v>
      </c>
    </row>
    <row r="271" spans="1:7" ht="15" customHeight="1">
      <c r="A271" s="76" t="s">
        <v>3</v>
      </c>
      <c r="B271" s="134" t="s">
        <v>194</v>
      </c>
      <c r="C271" s="30" t="s">
        <v>195</v>
      </c>
      <c r="D271" s="44">
        <f>D270</f>
        <v>0</v>
      </c>
      <c r="E271" s="44">
        <f t="shared" si="17"/>
        <v>0</v>
      </c>
      <c r="F271" s="44">
        <f t="shared" si="17"/>
        <v>0</v>
      </c>
      <c r="G271" s="45">
        <v>2035</v>
      </c>
    </row>
    <row r="272" spans="1:7" ht="15" customHeight="1">
      <c r="A272" s="76" t="s">
        <v>3</v>
      </c>
      <c r="B272" s="9">
        <v>4250</v>
      </c>
      <c r="C272" s="36" t="s">
        <v>193</v>
      </c>
      <c r="D272" s="44">
        <f>D271</f>
        <v>0</v>
      </c>
      <c r="E272" s="44">
        <f t="shared" si="17"/>
        <v>0</v>
      </c>
      <c r="F272" s="44">
        <f t="shared" si="17"/>
        <v>0</v>
      </c>
      <c r="G272" s="45">
        <v>2035</v>
      </c>
    </row>
    <row r="273" spans="1:7" ht="15" customHeight="1">
      <c r="A273" s="135" t="s">
        <v>3</v>
      </c>
      <c r="B273" s="136"/>
      <c r="C273" s="71" t="s">
        <v>197</v>
      </c>
      <c r="D273" s="44">
        <f>D272</f>
        <v>0</v>
      </c>
      <c r="E273" s="44">
        <f t="shared" si="17"/>
        <v>0</v>
      </c>
      <c r="F273" s="44">
        <f t="shared" si="17"/>
        <v>0</v>
      </c>
      <c r="G273" s="45">
        <v>2035</v>
      </c>
    </row>
    <row r="274" spans="1:7" ht="15" customHeight="1">
      <c r="A274" s="135" t="s">
        <v>3</v>
      </c>
      <c r="B274" s="70"/>
      <c r="C274" s="71" t="s">
        <v>1</v>
      </c>
      <c r="D274" s="45">
        <f t="shared" ref="D274:F274" si="18">D263+D273</f>
        <v>402745</v>
      </c>
      <c r="E274" s="45">
        <f t="shared" si="18"/>
        <v>336512</v>
      </c>
      <c r="F274" s="45">
        <f t="shared" si="18"/>
        <v>340512</v>
      </c>
      <c r="G274" s="45">
        <v>363138</v>
      </c>
    </row>
    <row r="275" spans="1:7" ht="15" customHeight="1">
      <c r="A275" s="56"/>
      <c r="B275" s="13"/>
      <c r="C275" s="30"/>
      <c r="D275" s="50"/>
      <c r="E275" s="50"/>
      <c r="F275" s="50"/>
      <c r="G275" s="50"/>
    </row>
    <row r="276" spans="1:7" ht="27" customHeight="1">
      <c r="A276" s="72" t="s">
        <v>44</v>
      </c>
      <c r="B276" s="73">
        <v>2250</v>
      </c>
      <c r="C276" s="58" t="s">
        <v>46</v>
      </c>
      <c r="D276" s="50">
        <v>15</v>
      </c>
      <c r="E276" s="49">
        <v>0</v>
      </c>
      <c r="F276" s="49">
        <v>0</v>
      </c>
      <c r="G276" s="49">
        <v>0</v>
      </c>
    </row>
    <row r="277" spans="1:7" ht="11.45" customHeight="1">
      <c r="A277" s="52"/>
      <c r="B277" s="13"/>
      <c r="C277" s="30"/>
      <c r="D277" s="63"/>
      <c r="E277" s="63"/>
      <c r="F277" s="63"/>
      <c r="G277" s="63"/>
    </row>
    <row r="278" spans="1:7">
      <c r="A278" s="52"/>
      <c r="B278" s="13"/>
      <c r="C278" s="30"/>
      <c r="D278" s="49"/>
      <c r="E278" s="50"/>
      <c r="F278" s="49"/>
      <c r="G278" s="50"/>
    </row>
    <row r="279" spans="1:7">
      <c r="A279" s="52"/>
      <c r="B279" s="13"/>
      <c r="C279" s="30"/>
      <c r="D279" s="49"/>
      <c r="E279" s="49"/>
      <c r="F279" s="49"/>
      <c r="G279" s="50"/>
    </row>
    <row r="280" spans="1:7">
      <c r="D280" s="38"/>
      <c r="E280" s="38"/>
      <c r="F280" s="38"/>
      <c r="G280" s="38"/>
    </row>
    <row r="281" spans="1:7">
      <c r="D281" s="38"/>
      <c r="E281" s="38"/>
      <c r="F281" s="38"/>
      <c r="G281" s="38"/>
    </row>
    <row r="282" spans="1:7">
      <c r="D282" s="74"/>
      <c r="E282" s="74"/>
      <c r="F282" s="74"/>
      <c r="G282" s="74"/>
    </row>
    <row r="283" spans="1:7">
      <c r="D283" s="10"/>
      <c r="E283" s="10"/>
      <c r="F283" s="10"/>
    </row>
    <row r="284" spans="1:7">
      <c r="D284" s="10"/>
      <c r="E284" s="10"/>
      <c r="F284" s="10"/>
    </row>
    <row r="285" spans="1:7" s="9" customFormat="1" ht="15" customHeight="1">
      <c r="D285" s="121"/>
      <c r="E285" s="122"/>
      <c r="F285" s="123"/>
      <c r="G285" s="124"/>
    </row>
    <row r="286" spans="1:7" s="9" customFormat="1" ht="15" customHeight="1">
      <c r="C286" s="125"/>
      <c r="D286" s="126"/>
      <c r="E286" s="127"/>
      <c r="F286" s="128"/>
      <c r="G286" s="124"/>
    </row>
    <row r="287" spans="1:7" s="9" customFormat="1" ht="15" customHeight="1">
      <c r="C287" s="125"/>
      <c r="D287" s="126"/>
      <c r="E287" s="129"/>
      <c r="F287" s="126"/>
      <c r="G287" s="124"/>
    </row>
    <row r="288" spans="1:7" s="9" customFormat="1" ht="15" customHeight="1">
      <c r="C288" s="125"/>
      <c r="D288" s="126"/>
      <c r="E288" s="169"/>
      <c r="F288" s="126"/>
      <c r="G288" s="124"/>
    </row>
    <row r="289" spans="3:7" ht="15" customHeight="1">
      <c r="C289" s="84"/>
      <c r="D289" s="81"/>
      <c r="E289" s="10"/>
      <c r="F289" s="81"/>
    </row>
    <row r="290" spans="3:7" ht="15" customHeight="1">
      <c r="C290" s="84"/>
      <c r="D290" s="81"/>
      <c r="E290" s="10"/>
      <c r="F290" s="81"/>
    </row>
    <row r="291" spans="3:7" s="9" customFormat="1" ht="15" customHeight="1">
      <c r="C291" s="125"/>
      <c r="D291" s="130"/>
      <c r="E291" s="131"/>
      <c r="F291" s="130"/>
      <c r="G291" s="124"/>
    </row>
    <row r="292" spans="3:7" s="9" customFormat="1" ht="15" customHeight="1">
      <c r="C292" s="125"/>
      <c r="D292" s="130"/>
      <c r="E292" s="131"/>
      <c r="F292" s="130"/>
      <c r="G292" s="124"/>
    </row>
    <row r="293" spans="3:7" ht="15" customHeight="1">
      <c r="C293" s="84"/>
      <c r="D293" s="81"/>
      <c r="E293" s="10"/>
      <c r="F293" s="81"/>
    </row>
    <row r="294" spans="3:7" s="131" customFormat="1" ht="15" customHeight="1">
      <c r="C294" s="132"/>
      <c r="D294" s="133"/>
      <c r="E294" s="133"/>
      <c r="F294" s="133"/>
    </row>
    <row r="295" spans="3:7" ht="15" customHeight="1">
      <c r="C295" s="84"/>
      <c r="D295" s="81"/>
    </row>
    <row r="296" spans="3:7">
      <c r="C296" s="84"/>
    </row>
  </sheetData>
  <autoFilter ref="A17:G278">
    <filterColumn colId="2"/>
  </autoFilter>
  <mergeCells count="2">
    <mergeCell ref="A1:G1"/>
    <mergeCell ref="A2:G2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67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26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dem6</vt:lpstr>
      <vt:lpstr>'dem6'!ecclesiastical</vt:lpstr>
      <vt:lpstr>'dem6'!ecla</vt:lpstr>
      <vt:lpstr>'dem6'!Print_Area</vt:lpstr>
      <vt:lpstr>'dem6'!Print_Titles</vt:lpstr>
      <vt:lpstr>'dem6'!revise</vt:lpstr>
      <vt:lpstr>'dem6'!summary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2024-08-02T08:46:47Z</cp:lastPrinted>
  <dcterms:created xsi:type="dcterms:W3CDTF">2004-06-02T16:11:08Z</dcterms:created>
  <dcterms:modified xsi:type="dcterms:W3CDTF">2024-08-09T09:24:02Z</dcterms:modified>
</cp:coreProperties>
</file>