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600" windowHeight="11010"/>
  </bookViews>
  <sheets>
    <sheet name="dem9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'dem9'!$A$18:$G$113</definedName>
    <definedName name="_Regression_Int" localSheetId="0" hidden="1">1</definedName>
    <definedName name="excise" localSheetId="0">'dem9'!$D$62:$G$62</definedName>
    <definedName name="exciserevenue" localSheetId="0">'dem9'!$C$12:$F$12</definedName>
    <definedName name="exrc" localSheetId="0">'dem9'!#REF!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'dem9'!#REF!</definedName>
    <definedName name="_xlnm.Print_Area" localSheetId="0">'dem9'!$A$1:$G$104</definedName>
    <definedName name="_xlnm.Print_Titles" localSheetId="0">'dem9'!$15:$18</definedName>
    <definedName name="rec" localSheetId="0">'dem9'!#REF!</definedName>
    <definedName name="revise" localSheetId="0">'dem9'!$D$121:$F$121</definedName>
    <definedName name="sgs" localSheetId="0">'dem9'!$D$78:$G$78</definedName>
    <definedName name="summary" localSheetId="0">'dem9'!$D$113:$F$113</definedName>
    <definedName name="welfarecap">#REF!</definedName>
    <definedName name="Z_239EE218_578E_4317_BEED_14D5D7089E27_.wvu.FilterData" localSheetId="0" hidden="1">'dem9'!$A$1:$G$107</definedName>
    <definedName name="Z_239EE218_578E_4317_BEED_14D5D7089E27_.wvu.PrintArea" localSheetId="0" hidden="1">'dem9'!$A$1:$G$103</definedName>
    <definedName name="Z_302A3EA3_AE96_11D5_A646_0050BA3D7AFD_.wvu.FilterData" localSheetId="0" hidden="1">'dem9'!$A$1:$G$107</definedName>
    <definedName name="Z_302A3EA3_AE96_11D5_A646_0050BA3D7AFD_.wvu.PrintArea" localSheetId="0" hidden="1">'dem9'!$A$1:$G$103</definedName>
    <definedName name="Z_36DBA021_0ECB_11D4_8064_004005726899_.wvu.FilterData" localSheetId="0" hidden="1">'dem9'!$C$19:$C$103</definedName>
    <definedName name="Z_36DBA021_0ECB_11D4_8064_004005726899_.wvu.PrintArea" localSheetId="0" hidden="1">'dem9'!$A$1:$G$103</definedName>
    <definedName name="Z_93EBE921_AE91_11D5_8685_004005726899_.wvu.FilterData" localSheetId="0" hidden="1">'dem9'!$C$19:$C$103</definedName>
    <definedName name="Z_93EBE921_AE91_11D5_8685_004005726899_.wvu.PrintArea" localSheetId="0" hidden="1">'dem9'!$A$1:$G$103</definedName>
    <definedName name="Z_94DA79C1_0FDE_11D5_9579_000021DAEEA2_.wvu.FilterData" localSheetId="0" hidden="1">'dem9'!$C$19:$C$103</definedName>
    <definedName name="Z_94DA79C1_0FDE_11D5_9579_000021DAEEA2_.wvu.PrintArea" localSheetId="0" hidden="1">'dem9'!$A$1:$G$103</definedName>
    <definedName name="Z_C868F8C3_16D7_11D5_A68D_81D6213F5331_.wvu.FilterData" localSheetId="0" hidden="1">'dem9'!$C$19:$C$103</definedName>
    <definedName name="Z_C868F8C3_16D7_11D5_A68D_81D6213F5331_.wvu.PrintArea" localSheetId="0" hidden="1">'dem9'!$A$1:$G$103</definedName>
    <definedName name="Z_E5DF37BD_125C_11D5_8DC4_D0F5D88B3549_.wvu.FilterData" localSheetId="0" hidden="1">'dem9'!$C$19:$C$103</definedName>
    <definedName name="Z_E5DF37BD_125C_11D5_8DC4_D0F5D88B3549_.wvu.PrintArea" localSheetId="0" hidden="1">'dem9'!$A$1:$G$103</definedName>
    <definedName name="Z_F8ADACC1_164E_11D6_B603_000021DAEEA2_.wvu.FilterData" localSheetId="0" hidden="1">'dem9'!$C$19:$C$103</definedName>
    <definedName name="Z_F8ADACC1_164E_11D6_B603_000021DAEEA2_.wvu.PrintArea" localSheetId="0" hidden="1">'dem9'!$A$1:$G$103</definedName>
  </definedNames>
  <calcPr calcId="124519"/>
</workbook>
</file>

<file path=xl/calcChain.xml><?xml version="1.0" encoding="utf-8"?>
<calcChain xmlns="http://schemas.openxmlformats.org/spreadsheetml/2006/main">
  <c r="E98" i="4"/>
  <c r="F98"/>
  <c r="D98"/>
  <c r="E60"/>
  <c r="F60"/>
  <c r="D60"/>
  <c r="E94"/>
  <c r="F94"/>
  <c r="D94"/>
  <c r="D51"/>
  <c r="F67"/>
  <c r="F89" l="1"/>
  <c r="F99" s="1"/>
  <c r="E89"/>
  <c r="E99" s="1"/>
  <c r="D89"/>
  <c r="D99" s="1"/>
  <c r="F76"/>
  <c r="F77" s="1"/>
  <c r="F78" s="1"/>
  <c r="E76"/>
  <c r="E77" s="1"/>
  <c r="E78" s="1"/>
  <c r="D76"/>
  <c r="D77" s="1"/>
  <c r="D78" s="1"/>
  <c r="F55"/>
  <c r="E55"/>
  <c r="D55"/>
  <c r="F51"/>
  <c r="E51"/>
  <c r="F39"/>
  <c r="E39"/>
  <c r="D39"/>
  <c r="F100" l="1"/>
  <c r="F101" s="1"/>
  <c r="F102" s="1"/>
  <c r="E100"/>
  <c r="E101" s="1"/>
  <c r="E102" s="1"/>
  <c r="D100"/>
  <c r="D101" s="1"/>
  <c r="D102" s="1"/>
  <c r="E61"/>
  <c r="E62" s="1"/>
  <c r="E79" s="1"/>
  <c r="D61"/>
  <c r="D62" s="1"/>
  <c r="D79" s="1"/>
  <c r="F61"/>
  <c r="F62" s="1"/>
  <c r="F79" s="1"/>
  <c r="E103" l="1"/>
  <c r="F103"/>
  <c r="D103"/>
  <c r="E12" l="1"/>
  <c r="D12" l="1"/>
  <c r="F12" l="1"/>
</calcChain>
</file>

<file path=xl/sharedStrings.xml><?xml version="1.0" encoding="utf-8"?>
<sst xmlns="http://schemas.openxmlformats.org/spreadsheetml/2006/main" count="175" uniqueCount="109">
  <si>
    <t>(iii) Collection of Taxes on Commodities &amp; Services</t>
  </si>
  <si>
    <t>State Excise</t>
  </si>
  <si>
    <t>(d) Administrative Services</t>
  </si>
  <si>
    <t>Secretariat - General Services</t>
  </si>
  <si>
    <t>Capital</t>
  </si>
  <si>
    <t>Major /Sub-Major/Minor/Sub/Detailed Heads</t>
  </si>
  <si>
    <t>Total</t>
  </si>
  <si>
    <t>REVENUE SECTION</t>
  </si>
  <si>
    <t>M.H.</t>
  </si>
  <si>
    <t>Direction and Administration</t>
  </si>
  <si>
    <t>Office Expenses</t>
  </si>
  <si>
    <t>Other Charges</t>
  </si>
  <si>
    <t>State Excise Department</t>
  </si>
  <si>
    <t>09.00.01</t>
  </si>
  <si>
    <t>09.00.11</t>
  </si>
  <si>
    <t>09.00.13</t>
  </si>
  <si>
    <t>Voted</t>
  </si>
  <si>
    <t>II. Details of the estimates and the heads under which this grant will be accounted for:</t>
  </si>
  <si>
    <t>Secretariat</t>
  </si>
  <si>
    <t>Revenue</t>
  </si>
  <si>
    <t>A - General Services (b) Fiscal Services</t>
  </si>
  <si>
    <t>Salaries</t>
  </si>
  <si>
    <t>Head Office</t>
  </si>
  <si>
    <t>South &amp; West</t>
  </si>
  <si>
    <t>44.00.01</t>
  </si>
  <si>
    <t>44.00.11</t>
  </si>
  <si>
    <t>44.00.13</t>
  </si>
  <si>
    <t>44.00.50</t>
  </si>
  <si>
    <t>62.00.01</t>
  </si>
  <si>
    <t>62.00.11</t>
  </si>
  <si>
    <t>62.00.13</t>
  </si>
  <si>
    <t>(In Thousands of Rupees)</t>
  </si>
  <si>
    <t>00.001</t>
  </si>
  <si>
    <t>00.090</t>
  </si>
  <si>
    <t>09.00.02</t>
  </si>
  <si>
    <t>Wages</t>
  </si>
  <si>
    <t xml:space="preserve"> DEMAND NO. 9</t>
  </si>
  <si>
    <t>EXCISE</t>
  </si>
  <si>
    <t>Actuals</t>
  </si>
  <si>
    <t>Budget 
Estimate</t>
  </si>
  <si>
    <t>Revised 
Estimate</t>
  </si>
  <si>
    <t>09</t>
  </si>
  <si>
    <t>44.00.27</t>
  </si>
  <si>
    <t>2022-23</t>
  </si>
  <si>
    <t>44.00.52</t>
  </si>
  <si>
    <t>e-Abkari</t>
  </si>
  <si>
    <t>2023-24</t>
  </si>
  <si>
    <t>Medical Treatment</t>
  </si>
  <si>
    <t>Allowances</t>
  </si>
  <si>
    <t>Leave Travel Concession</t>
  </si>
  <si>
    <t>Training Expenses</t>
  </si>
  <si>
    <t>Domestic Travel Expenses</t>
  </si>
  <si>
    <t>44.00.06</t>
  </si>
  <si>
    <t>44.00.07</t>
  </si>
  <si>
    <t>44.00.08</t>
  </si>
  <si>
    <t>44.00.09</t>
  </si>
  <si>
    <t>Minor Civil and Electrical Works</t>
  </si>
  <si>
    <t>44.00.49</t>
  </si>
  <si>
    <t>Other Revenue Expenditure</t>
  </si>
  <si>
    <t>62.00.06</t>
  </si>
  <si>
    <t>62.00.07</t>
  </si>
  <si>
    <t>09.00.06</t>
  </si>
  <si>
    <t>09.00.07</t>
  </si>
  <si>
    <t>09.00.08</t>
  </si>
  <si>
    <t>Fuel and Lubricants</t>
  </si>
  <si>
    <t>44.00.24</t>
  </si>
  <si>
    <t>62.00.24</t>
  </si>
  <si>
    <t>09.00.24</t>
  </si>
  <si>
    <t>44.00.29</t>
  </si>
  <si>
    <t>Repair and Maintenance</t>
  </si>
  <si>
    <t>62.00.29</t>
  </si>
  <si>
    <t>09.00.29</t>
  </si>
  <si>
    <t>CAPITAL SECTION</t>
  </si>
  <si>
    <t>Capital Outlay on Other Administrative Services</t>
  </si>
  <si>
    <t>00.800</t>
  </si>
  <si>
    <t>Other Expenditure</t>
  </si>
  <si>
    <t>Head Office Establishment</t>
  </si>
  <si>
    <t>Establishment of Excise Offices at Pakyong and Soreng District</t>
  </si>
  <si>
    <t>44.60.71</t>
  </si>
  <si>
    <t>44.60.74</t>
  </si>
  <si>
    <t>Furniture and Fixture</t>
  </si>
  <si>
    <t>Printing and Publication</t>
  </si>
  <si>
    <t>44.00.28</t>
  </si>
  <si>
    <t>Professional Services</t>
  </si>
  <si>
    <t>44.60.51</t>
  </si>
  <si>
    <t>Motor Vehicles</t>
  </si>
  <si>
    <t>62.00.27</t>
  </si>
  <si>
    <t>Skill Development Fund</t>
  </si>
  <si>
    <t>63.00.09</t>
  </si>
  <si>
    <t>e- Abkari</t>
  </si>
  <si>
    <t>64.00.09</t>
  </si>
  <si>
    <t>A. Capital Account of General Services</t>
  </si>
  <si>
    <t>Capital Outlay on other Administrative Services</t>
  </si>
  <si>
    <t>I.  Estimate of the amount required in the year ending 31st March, 2025 to defray the charges in respect of Excise</t>
  </si>
  <si>
    <t>62.00.14</t>
  </si>
  <si>
    <t>Rent, Rates and Taxes</t>
  </si>
  <si>
    <t>44.00.16</t>
  </si>
  <si>
    <t>44.61.51</t>
  </si>
  <si>
    <t>44.61.74</t>
  </si>
  <si>
    <t xml:space="preserve">Establishment of Excise Offices </t>
  </si>
  <si>
    <t>Establishment of Excise Offices</t>
  </si>
  <si>
    <t>64.00.49</t>
  </si>
  <si>
    <t>Other Capital Expenditure</t>
  </si>
  <si>
    <t>Establishment of Weigh Bridges including Civil Works</t>
  </si>
  <si>
    <t>44.62.60</t>
  </si>
  <si>
    <t>44.00.02</t>
  </si>
  <si>
    <t>Infromation, Computer, Telecommunications (ICT) Equipment</t>
  </si>
  <si>
    <t>Budget 
 Estimate</t>
  </si>
  <si>
    <t>2024-25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</si>
</sst>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3" fillId="0" borderId="0" xfId="2" applyFont="1" applyFill="1" applyAlignment="1">
      <alignment vertical="top"/>
    </xf>
    <xf numFmtId="0" fontId="3" fillId="0" borderId="0" xfId="2" applyFont="1" applyFill="1"/>
    <xf numFmtId="0" fontId="3" fillId="0" borderId="0" xfId="2" applyFont="1" applyFill="1" applyAlignment="1"/>
    <xf numFmtId="0" fontId="6" fillId="0" borderId="0" xfId="2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NumberFormat="1" applyFont="1" applyFill="1"/>
    <xf numFmtId="0" fontId="6" fillId="0" borderId="0" xfId="2" applyFont="1" applyFill="1" applyAlignment="1" applyProtection="1">
      <alignment horizontal="center"/>
    </xf>
    <xf numFmtId="0" fontId="6" fillId="0" borderId="0" xfId="1" applyNumberFormat="1" applyFont="1" applyFill="1" applyAlignment="1" applyProtection="1">
      <alignment horizontal="center"/>
    </xf>
    <xf numFmtId="43" fontId="6" fillId="0" borderId="0" xfId="1" applyFont="1" applyFill="1" applyAlignment="1" applyProtection="1">
      <alignment horizontal="center"/>
    </xf>
    <xf numFmtId="0" fontId="6" fillId="0" borderId="0" xfId="2" applyNumberFormat="1" applyFont="1" applyFill="1" applyAlignment="1" applyProtection="1">
      <alignment horizontal="center"/>
    </xf>
    <xf numFmtId="43" fontId="3" fillId="0" borderId="0" xfId="1" applyFont="1" applyFill="1" applyAlignment="1">
      <alignment horizontal="right"/>
    </xf>
    <xf numFmtId="0" fontId="6" fillId="0" borderId="0" xfId="2" applyNumberFormat="1" applyFont="1" applyFill="1" applyAlignment="1">
      <alignment horizontal="center"/>
    </xf>
    <xf numFmtId="43" fontId="3" fillId="0" borderId="0" xfId="1" applyFont="1" applyFill="1" applyAlignment="1" applyProtection="1">
      <alignment horizontal="right"/>
    </xf>
    <xf numFmtId="43" fontId="6" fillId="0" borderId="0" xfId="1" applyFont="1" applyFill="1" applyAlignment="1" applyProtection="1">
      <alignment horizontal="right"/>
    </xf>
    <xf numFmtId="0" fontId="3" fillId="0" borderId="0" xfId="2" applyFont="1" applyFill="1" applyAlignment="1" applyProtection="1">
      <alignment vertical="top"/>
    </xf>
    <xf numFmtId="43" fontId="3" fillId="0" borderId="0" xfId="1" applyFont="1" applyFill="1"/>
    <xf numFmtId="0" fontId="3" fillId="0" borderId="0" xfId="1" applyNumberFormat="1" applyFont="1" applyFill="1" applyBorder="1"/>
    <xf numFmtId="0" fontId="6" fillId="0" borderId="0" xfId="1" applyNumberFormat="1" applyFont="1" applyFill="1" applyBorder="1" applyAlignment="1" applyProtection="1">
      <alignment horizontal="center"/>
    </xf>
    <xf numFmtId="1" fontId="6" fillId="0" borderId="0" xfId="2" applyNumberFormat="1" applyFont="1" applyFill="1" applyBorder="1" applyAlignment="1" applyProtection="1">
      <alignment horizontal="center"/>
    </xf>
    <xf numFmtId="1" fontId="6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/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0" fontId="3" fillId="0" borderId="1" xfId="3" applyNumberFormat="1" applyFont="1" applyFill="1" applyBorder="1" applyProtection="1"/>
    <xf numFmtId="0" fontId="5" fillId="0" borderId="1" xfId="3" applyNumberFormat="1" applyFont="1" applyFill="1" applyBorder="1" applyAlignment="1" applyProtection="1">
      <alignment horizontal="right"/>
    </xf>
    <xf numFmtId="0" fontId="3" fillId="0" borderId="0" xfId="4" applyFont="1" applyFill="1" applyProtection="1"/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/>
    </xf>
    <xf numFmtId="0" fontId="3" fillId="0" borderId="3" xfId="3" applyNumberFormat="1" applyFont="1" applyFill="1" applyBorder="1" applyAlignment="1" applyProtection="1">
      <alignment horizontal="right"/>
    </xf>
    <xf numFmtId="0" fontId="3" fillId="0" borderId="3" xfId="3" applyNumberFormat="1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vertical="top"/>
    </xf>
    <xf numFmtId="0" fontId="6" fillId="0" borderId="0" xfId="2" applyNumberFormat="1" applyFont="1" applyFill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left" vertical="center"/>
    </xf>
    <xf numFmtId="0" fontId="3" fillId="0" borderId="0" xfId="2" applyNumberFormat="1" applyFont="1" applyFill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0" xfId="2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vertical="center"/>
    </xf>
    <xf numFmtId="0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>
      <alignment vertical="top"/>
    </xf>
    <xf numFmtId="0" fontId="3" fillId="0" borderId="0" xfId="2" applyNumberFormat="1" applyFont="1" applyFill="1" applyBorder="1" applyAlignment="1">
      <alignment vertical="center"/>
    </xf>
    <xf numFmtId="0" fontId="3" fillId="0" borderId="2" xfId="2" applyNumberFormat="1" applyFont="1" applyFill="1" applyBorder="1" applyAlignment="1">
      <alignment vertical="top"/>
    </xf>
    <xf numFmtId="0" fontId="3" fillId="0" borderId="2" xfId="2" applyNumberFormat="1" applyFont="1" applyFill="1" applyBorder="1" applyAlignment="1">
      <alignment vertical="center"/>
    </xf>
    <xf numFmtId="0" fontId="6" fillId="0" borderId="2" xfId="2" applyNumberFormat="1" applyFont="1" applyFill="1" applyBorder="1" applyAlignment="1" applyProtection="1">
      <alignment horizontal="left" vertical="center"/>
    </xf>
    <xf numFmtId="0" fontId="3" fillId="0" borderId="3" xfId="2" applyNumberFormat="1" applyFont="1" applyFill="1" applyBorder="1" applyAlignment="1">
      <alignment vertical="top"/>
    </xf>
    <xf numFmtId="0" fontId="3" fillId="0" borderId="3" xfId="2" applyNumberFormat="1" applyFont="1" applyFill="1" applyBorder="1" applyAlignment="1">
      <alignment vertical="center"/>
    </xf>
    <xf numFmtId="0" fontId="6" fillId="0" borderId="3" xfId="2" applyNumberFormat="1" applyFont="1" applyFill="1" applyBorder="1" applyAlignment="1" applyProtection="1">
      <alignment horizontal="left" vertical="center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/>
    <xf numFmtId="0" fontId="3" fillId="0" borderId="0" xfId="2" applyFont="1" applyFill="1" applyBorder="1" applyAlignment="1" applyProtection="1">
      <alignment horizontal="left" vertical="top" wrapText="1"/>
    </xf>
    <xf numFmtId="0" fontId="6" fillId="0" borderId="0" xfId="2" applyNumberFormat="1" applyFont="1" applyFill="1" applyAlignment="1">
      <alignment horizontal="center" vertical="center"/>
    </xf>
    <xf numFmtId="43" fontId="3" fillId="0" borderId="0" xfId="1" applyFont="1" applyFill="1" applyBorder="1" applyAlignment="1" applyProtection="1">
      <alignment horizontal="right" vertical="center" wrapText="1"/>
    </xf>
    <xf numFmtId="1" fontId="3" fillId="0" borderId="0" xfId="1" applyNumberFormat="1" applyFont="1" applyFill="1" applyBorder="1" applyAlignment="1" applyProtection="1">
      <alignment horizontal="right" vertical="center" wrapText="1"/>
    </xf>
    <xf numFmtId="1" fontId="3" fillId="0" borderId="0" xfId="1" applyNumberFormat="1" applyFont="1" applyFill="1" applyAlignment="1">
      <alignment vertical="center"/>
    </xf>
    <xf numFmtId="1" fontId="3" fillId="0" borderId="0" xfId="2" applyNumberFormat="1" applyFont="1" applyFill="1" applyAlignment="1">
      <alignment vertical="center"/>
    </xf>
    <xf numFmtId="1" fontId="3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1" applyNumberFormat="1" applyFont="1" applyFill="1" applyBorder="1" applyAlignment="1" applyProtection="1">
      <alignment horizontal="center" vertical="center"/>
    </xf>
    <xf numFmtId="1" fontId="3" fillId="0" borderId="0" xfId="2" applyNumberFormat="1" applyFont="1" applyFill="1" applyBorder="1" applyAlignment="1" applyProtection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right" vertical="center"/>
    </xf>
    <xf numFmtId="43" fontId="3" fillId="0" borderId="0" xfId="1" applyFont="1" applyFill="1" applyAlignment="1" applyProtection="1">
      <alignment horizontal="right" wrapText="1"/>
    </xf>
    <xf numFmtId="49" fontId="6" fillId="0" borderId="0" xfId="2" applyNumberFormat="1" applyFont="1" applyFill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/>
    </xf>
    <xf numFmtId="0" fontId="3" fillId="0" borderId="0" xfId="2" applyNumberFormat="1" applyFont="1" applyFill="1" applyAlignment="1">
      <alignment horizontal="right" vertical="center"/>
    </xf>
    <xf numFmtId="0" fontId="3" fillId="0" borderId="0" xfId="2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 applyProtection="1">
      <alignment horizontal="right" wrapText="1"/>
    </xf>
    <xf numFmtId="1" fontId="3" fillId="0" borderId="0" xfId="1" applyNumberFormat="1" applyFont="1" applyFill="1" applyBorder="1"/>
    <xf numFmtId="43" fontId="3" fillId="0" borderId="1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1" xfId="3" applyNumberFormat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 vertical="top" wrapText="1"/>
    </xf>
    <xf numFmtId="0" fontId="6" fillId="0" borderId="0" xfId="2" applyNumberFormat="1" applyFont="1" applyFill="1" applyAlignment="1">
      <alignment vertical="top"/>
    </xf>
    <xf numFmtId="0" fontId="6" fillId="0" borderId="0" xfId="2" applyNumberFormat="1" applyFont="1" applyFill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Alignment="1" applyProtection="1">
      <alignment horizontal="right" vertical="top" wrapText="1"/>
    </xf>
    <xf numFmtId="0" fontId="6" fillId="0" borderId="0" xfId="2" applyNumberFormat="1" applyFont="1" applyFill="1" applyBorder="1" applyAlignment="1">
      <alignment vertical="top"/>
    </xf>
    <xf numFmtId="49" fontId="6" fillId="0" borderId="0" xfId="2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Alignment="1" applyProtection="1">
      <alignment horizontal="right" wrapText="1"/>
    </xf>
    <xf numFmtId="0" fontId="6" fillId="0" borderId="0" xfId="2" applyNumberFormat="1" applyFont="1" applyFill="1"/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Alignment="1">
      <alignment horizontal="right"/>
    </xf>
    <xf numFmtId="43" fontId="3" fillId="0" borderId="0" xfId="1" applyFont="1" applyFill="1" applyAlignment="1" applyProtection="1">
      <alignment horizontal="right" vertical="top"/>
    </xf>
    <xf numFmtId="0" fontId="6" fillId="0" borderId="0" xfId="2" applyNumberFormat="1" applyFont="1" applyFill="1" applyAlignment="1">
      <alignment horizontal="center" vertical="top"/>
    </xf>
    <xf numFmtId="0" fontId="3" fillId="0" borderId="0" xfId="1" applyNumberFormat="1" applyFont="1" applyFill="1" applyAlignment="1"/>
    <xf numFmtId="0" fontId="3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/>
    <xf numFmtId="0" fontId="3" fillId="0" borderId="1" xfId="2" applyNumberFormat="1" applyFont="1" applyFill="1" applyBorder="1" applyAlignment="1">
      <alignment vertical="top"/>
    </xf>
    <xf numFmtId="0" fontId="3" fillId="0" borderId="1" xfId="2" applyNumberFormat="1" applyFont="1" applyFill="1" applyBorder="1" applyAlignment="1">
      <alignment vertical="center"/>
    </xf>
    <xf numFmtId="0" fontId="3" fillId="0" borderId="1" xfId="2" applyNumberFormat="1" applyFont="1" applyFill="1" applyBorder="1" applyAlignment="1" applyProtection="1">
      <alignment horizontal="left" vertical="center"/>
    </xf>
    <xf numFmtId="0" fontId="3" fillId="0" borderId="1" xfId="2" applyNumberFormat="1" applyFont="1" applyFill="1" applyBorder="1"/>
    <xf numFmtId="0" fontId="6" fillId="0" borderId="0" xfId="1" applyNumberFormat="1" applyFont="1" applyFill="1" applyBorder="1" applyAlignment="1" applyProtection="1">
      <alignment horizontal="right"/>
    </xf>
    <xf numFmtId="1" fontId="6" fillId="0" borderId="0" xfId="2" applyNumberFormat="1" applyFont="1" applyFill="1" applyAlignment="1">
      <alignment horizontal="center"/>
    </xf>
    <xf numFmtId="0" fontId="3" fillId="0" borderId="0" xfId="3" applyFont="1" applyFill="1" applyBorder="1" applyAlignment="1" applyProtection="1"/>
    <xf numFmtId="0" fontId="1" fillId="0" borderId="0" xfId="0" applyFont="1" applyFill="1" applyAlignment="1"/>
    <xf numFmtId="0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4" applyFont="1" applyFill="1" applyBorder="1" applyProtection="1"/>
    <xf numFmtId="0" fontId="6" fillId="0" borderId="0" xfId="2" applyFont="1" applyFill="1" applyAlignment="1">
      <alignment horizontal="right" vertical="top"/>
    </xf>
    <xf numFmtId="0" fontId="6" fillId="0" borderId="0" xfId="2" applyFont="1" applyFill="1" applyAlignment="1">
      <alignment horizontal="right"/>
    </xf>
    <xf numFmtId="0" fontId="7" fillId="0" borderId="0" xfId="1" applyNumberFormat="1" applyFont="1" applyFill="1" applyBorder="1" applyAlignment="1" applyProtection="1">
      <alignment horizontal="right"/>
    </xf>
    <xf numFmtId="0" fontId="6" fillId="0" borderId="0" xfId="2" applyNumberFormat="1" applyFont="1" applyFill="1" applyAlignment="1">
      <alignment horizontal="right"/>
    </xf>
    <xf numFmtId="1" fontId="6" fillId="0" borderId="0" xfId="1" applyNumberFormat="1" applyFont="1" applyFill="1" applyAlignment="1" applyProtection="1">
      <alignment horizontal="right"/>
    </xf>
    <xf numFmtId="0" fontId="6" fillId="0" borderId="0" xfId="1" applyNumberFormat="1" applyFont="1" applyFill="1" applyAlignment="1">
      <alignment horizontal="right"/>
    </xf>
    <xf numFmtId="0" fontId="6" fillId="0" borderId="0" xfId="2" applyFont="1" applyFill="1" applyAlignment="1">
      <alignment vertical="top"/>
    </xf>
    <xf numFmtId="0" fontId="6" fillId="0" borderId="0" xfId="2" applyFont="1" applyFill="1"/>
    <xf numFmtId="43" fontId="6" fillId="0" borderId="0" xfId="1" applyFont="1" applyFill="1"/>
    <xf numFmtId="0" fontId="6" fillId="0" borderId="0" xfId="1" applyNumberFormat="1" applyFont="1" applyFill="1"/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1" fontId="6" fillId="0" borderId="0" xfId="1" applyNumberFormat="1" applyFont="1" applyFill="1" applyAlignment="1">
      <alignment horizontal="right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4" applyFont="1" applyFill="1" applyAlignment="1" applyProtection="1">
      <alignment horizontal="right" vertical="top"/>
    </xf>
    <xf numFmtId="0" fontId="3" fillId="0" borderId="0" xfId="3" applyNumberFormat="1" applyFont="1" applyFill="1" applyBorder="1" applyAlignment="1" applyProtection="1">
      <alignment horizontal="right" vertical="top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left" vertical="top" wrapText="1"/>
    </xf>
  </cellXfs>
  <cellStyles count="5">
    <cellStyle name="Comma" xfId="1" builtinId="3"/>
    <cellStyle name="Normal" xfId="0" builtinId="0"/>
    <cellStyle name="Normal_budget for 03-04" xfId="2"/>
    <cellStyle name="Normal_BUDGET-2000" xfId="3"/>
    <cellStyle name="Normal_budgetDocNIC02-03" xfId="4"/>
  </cellStyles>
  <dxfs count="0"/>
  <tableStyles count="0" defaultTableStyle="TableStyleMedium9" defaultPivotStyle="PivotStyleLight16"/>
  <colors>
    <mruColors>
      <color rgb="FFFF0066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263921</xdr:colOff>
      <xdr:row>18</xdr:row>
      <xdr:rowOff>43425</xdr:rowOff>
    </xdr:from>
    <xdr:to>
      <xdr:col>8</xdr:col>
      <xdr:colOff>206048</xdr:colOff>
      <xdr:row>22</xdr:row>
      <xdr:rowOff>8979</xdr:rowOff>
    </xdr:to>
    <xdr:sp macro="" textlink="">
      <xdr:nvSpPr>
        <xdr:cNvPr id="1079" name="Text Box 2" hidden="1"/>
        <xdr:cNvSpPr txBox="1">
          <a:spLocks noChangeArrowheads="1"/>
        </xdr:cNvSpPr>
      </xdr:nvSpPr>
      <xdr:spPr bwMode="auto">
        <a:xfrm>
          <a:off x="6210300" y="3219450"/>
          <a:ext cx="133350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22319</xdr:colOff>
      <xdr:row>16</xdr:row>
      <xdr:rowOff>8165</xdr:rowOff>
    </xdr:from>
    <xdr:to>
      <xdr:col>9</xdr:col>
      <xdr:colOff>609473</xdr:colOff>
      <xdr:row>19</xdr:row>
      <xdr:rowOff>176541</xdr:rowOff>
    </xdr:to>
    <xdr:sp macro="" textlink="">
      <xdr:nvSpPr>
        <xdr:cNvPr id="1080" name="Text Box 5" hidden="1"/>
        <xdr:cNvSpPr txBox="1">
          <a:spLocks noChangeArrowheads="1"/>
        </xdr:cNvSpPr>
      </xdr:nvSpPr>
      <xdr:spPr bwMode="auto">
        <a:xfrm>
          <a:off x="7334250" y="2905125"/>
          <a:ext cx="1190625" cy="638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6">
    <tabColor rgb="FFC00000"/>
  </sheetPr>
  <dimension ref="A1:G128"/>
  <sheetViews>
    <sheetView tabSelected="1" view="pageBreakPreview" zoomScale="115" zoomScaleNormal="130" zoomScaleSheetLayoutView="115" workbookViewId="0">
      <selection activeCell="G16" sqref="G16:G17"/>
    </sheetView>
  </sheetViews>
  <sheetFormatPr defaultColWidth="9.140625" defaultRowHeight="12.75"/>
  <cols>
    <col min="1" max="1" width="5.5703125" style="1" customWidth="1"/>
    <col min="2" max="2" width="8.85546875" style="2" customWidth="1"/>
    <col min="3" max="3" width="40.7109375" style="2" customWidth="1"/>
    <col min="4" max="5" width="10.7109375" style="18" customWidth="1"/>
    <col min="6" max="6" width="10.7109375" style="23" customWidth="1"/>
    <col min="7" max="7" width="10.7109375" style="8" customWidth="1"/>
    <col min="8" max="16384" width="9.140625" style="2"/>
  </cols>
  <sheetData>
    <row r="1" spans="1:7">
      <c r="A1" s="144" t="s">
        <v>36</v>
      </c>
      <c r="B1" s="144"/>
      <c r="C1" s="144"/>
      <c r="D1" s="144"/>
      <c r="E1" s="144"/>
      <c r="F1" s="144"/>
      <c r="G1" s="144"/>
    </row>
    <row r="2" spans="1:7">
      <c r="A2" s="145" t="s">
        <v>37</v>
      </c>
      <c r="B2" s="145"/>
      <c r="C2" s="145"/>
      <c r="D2" s="145"/>
      <c r="E2" s="145"/>
      <c r="F2" s="145"/>
      <c r="G2" s="145"/>
    </row>
    <row r="3" spans="1:7">
      <c r="A3" s="4"/>
      <c r="B3" s="4"/>
      <c r="C3" s="5"/>
      <c r="D3" s="4"/>
      <c r="E3" s="2"/>
      <c r="F3" s="5"/>
      <c r="G3" s="5"/>
    </row>
    <row r="4" spans="1:7" ht="14.45" customHeight="1">
      <c r="B4" s="6"/>
      <c r="C4" s="7" t="s">
        <v>20</v>
      </c>
      <c r="E4" s="2"/>
      <c r="F4" s="10"/>
      <c r="G4" s="12"/>
    </row>
    <row r="5" spans="1:7" ht="14.45" customHeight="1">
      <c r="C5" s="13" t="s">
        <v>0</v>
      </c>
      <c r="D5" s="68">
        <v>2039</v>
      </c>
      <c r="E5" s="114" t="s">
        <v>1</v>
      </c>
      <c r="F5" s="113"/>
      <c r="G5" s="115"/>
    </row>
    <row r="6" spans="1:7">
      <c r="C6" s="111" t="s">
        <v>2</v>
      </c>
      <c r="D6" s="112">
        <v>2052</v>
      </c>
      <c r="E6" s="52" t="s">
        <v>3</v>
      </c>
      <c r="F6" s="3"/>
      <c r="G6" s="52"/>
    </row>
    <row r="7" spans="1:7" ht="28.5" customHeight="1">
      <c r="C7" s="111" t="s">
        <v>91</v>
      </c>
      <c r="D7" s="112">
        <v>4070</v>
      </c>
      <c r="E7" s="146" t="s">
        <v>92</v>
      </c>
      <c r="F7" s="146"/>
      <c r="G7" s="146"/>
    </row>
    <row r="8" spans="1:7" ht="9.75" customHeight="1">
      <c r="C8" s="18"/>
      <c r="D8" s="15"/>
      <c r="E8" s="14"/>
      <c r="F8" s="51"/>
      <c r="G8" s="12"/>
    </row>
    <row r="9" spans="1:7" ht="14.45" customHeight="1">
      <c r="A9" s="17" t="s">
        <v>93</v>
      </c>
      <c r="C9" s="8"/>
      <c r="D9" s="8"/>
      <c r="E9" s="11"/>
      <c r="F9" s="9"/>
      <c r="G9" s="12"/>
    </row>
    <row r="10" spans="1:7">
      <c r="A10" s="17"/>
      <c r="C10" s="8"/>
      <c r="D10" s="8"/>
      <c r="E10" s="11"/>
      <c r="F10" s="9"/>
      <c r="G10" s="12"/>
    </row>
    <row r="11" spans="1:7" ht="14.45" customHeight="1">
      <c r="C11" s="5"/>
      <c r="D11" s="5" t="s">
        <v>19</v>
      </c>
      <c r="E11" s="20" t="s">
        <v>4</v>
      </c>
      <c r="F11" s="5" t="s">
        <v>6</v>
      </c>
    </row>
    <row r="12" spans="1:7" ht="14.45" customHeight="1">
      <c r="C12" s="120" t="s">
        <v>16</v>
      </c>
      <c r="D12" s="121">
        <f>G79</f>
        <v>160070</v>
      </c>
      <c r="E12" s="22">
        <f>G102</f>
        <v>26306</v>
      </c>
      <c r="F12" s="121">
        <f>SUM(D12:E12)</f>
        <v>186376</v>
      </c>
    </row>
    <row r="13" spans="1:7" ht="14.45" customHeight="1">
      <c r="C13" s="20"/>
      <c r="D13" s="21"/>
      <c r="E13" s="22"/>
      <c r="F13" s="21"/>
    </row>
    <row r="14" spans="1:7" ht="14.45" customHeight="1">
      <c r="A14" s="17" t="s">
        <v>17</v>
      </c>
      <c r="D14" s="23"/>
      <c r="E14" s="23"/>
    </row>
    <row r="15" spans="1:7" s="29" customFormat="1" ht="13.5" customHeight="1">
      <c r="A15" s="24"/>
      <c r="B15" s="25"/>
      <c r="C15" s="26"/>
      <c r="D15" s="27"/>
      <c r="E15" s="27"/>
      <c r="F15" s="27"/>
      <c r="G15" s="28" t="s">
        <v>31</v>
      </c>
    </row>
    <row r="16" spans="1:7" s="29" customFormat="1" ht="26.45" customHeight="1">
      <c r="A16" s="30"/>
      <c r="B16" s="31"/>
      <c r="C16" s="32"/>
      <c r="D16" s="33" t="s">
        <v>38</v>
      </c>
      <c r="E16" s="34" t="s">
        <v>39</v>
      </c>
      <c r="F16" s="34" t="s">
        <v>40</v>
      </c>
      <c r="G16" s="143" t="s">
        <v>107</v>
      </c>
    </row>
    <row r="17" spans="1:7" s="125" customFormat="1">
      <c r="A17" s="24"/>
      <c r="B17" s="122" t="s">
        <v>5</v>
      </c>
      <c r="C17" s="123"/>
      <c r="D17" s="124" t="s">
        <v>43</v>
      </c>
      <c r="E17" s="124" t="s">
        <v>46</v>
      </c>
      <c r="F17" s="124" t="s">
        <v>46</v>
      </c>
      <c r="G17" s="142" t="s">
        <v>108</v>
      </c>
    </row>
    <row r="18" spans="1:7" s="29" customFormat="1" ht="8.25" customHeight="1">
      <c r="A18" s="35"/>
      <c r="B18" s="36"/>
      <c r="C18" s="26"/>
      <c r="D18" s="37"/>
      <c r="E18" s="37"/>
      <c r="F18" s="37"/>
      <c r="G18" s="95"/>
    </row>
    <row r="19" spans="1:7" s="8" customFormat="1" ht="14.45" customHeight="1">
      <c r="A19" s="38"/>
      <c r="C19" s="39" t="s">
        <v>7</v>
      </c>
      <c r="D19" s="40"/>
      <c r="E19" s="40"/>
      <c r="F19" s="40"/>
      <c r="G19" s="41"/>
    </row>
    <row r="20" spans="1:7" s="8" customFormat="1" ht="14.45" customHeight="1">
      <c r="A20" s="38" t="s">
        <v>8</v>
      </c>
      <c r="B20" s="42">
        <v>2039</v>
      </c>
      <c r="C20" s="39" t="s">
        <v>1</v>
      </c>
      <c r="D20" s="43"/>
      <c r="E20" s="45"/>
      <c r="F20" s="45"/>
      <c r="G20" s="46"/>
    </row>
    <row r="21" spans="1:7" s="8" customFormat="1" ht="14.45" customHeight="1">
      <c r="A21" s="38"/>
      <c r="B21" s="80" t="s">
        <v>32</v>
      </c>
      <c r="C21" s="39" t="s">
        <v>9</v>
      </c>
      <c r="D21" s="47"/>
      <c r="E21" s="49"/>
      <c r="F21" s="49"/>
      <c r="G21" s="48"/>
    </row>
    <row r="22" spans="1:7" s="8" customFormat="1" ht="14.45" customHeight="1">
      <c r="A22" s="38"/>
      <c r="B22" s="48">
        <v>44</v>
      </c>
      <c r="C22" s="44" t="s">
        <v>22</v>
      </c>
      <c r="D22" s="50"/>
      <c r="E22" s="49"/>
      <c r="F22" s="49"/>
      <c r="G22" s="48"/>
    </row>
    <row r="23" spans="1:7" s="8" customFormat="1" ht="14.45" customHeight="1">
      <c r="A23" s="38"/>
      <c r="B23" s="82" t="s">
        <v>24</v>
      </c>
      <c r="C23" s="44" t="s">
        <v>21</v>
      </c>
      <c r="D23" s="89">
        <v>40342</v>
      </c>
      <c r="E23" s="89">
        <v>41172</v>
      </c>
      <c r="F23" s="89">
        <v>41172</v>
      </c>
      <c r="G23" s="90">
        <v>22739</v>
      </c>
    </row>
    <row r="24" spans="1:7" s="8" customFormat="1" ht="14.45" customHeight="1">
      <c r="A24" s="55"/>
      <c r="B24" s="83" t="s">
        <v>105</v>
      </c>
      <c r="C24" s="51" t="s">
        <v>35</v>
      </c>
      <c r="D24" s="79">
        <v>0</v>
      </c>
      <c r="E24" s="79">
        <v>0</v>
      </c>
      <c r="F24" s="79">
        <v>0</v>
      </c>
      <c r="G24" s="93">
        <v>7190</v>
      </c>
    </row>
    <row r="25" spans="1:7" s="8" customFormat="1" ht="14.45" customHeight="1">
      <c r="A25" s="38"/>
      <c r="B25" s="82" t="s">
        <v>52</v>
      </c>
      <c r="C25" s="97" t="s">
        <v>47</v>
      </c>
      <c r="D25" s="79">
        <v>0</v>
      </c>
      <c r="E25" s="89">
        <v>1</v>
      </c>
      <c r="F25" s="89">
        <v>1</v>
      </c>
      <c r="G25" s="90">
        <v>1137</v>
      </c>
    </row>
    <row r="26" spans="1:7" s="8" customFormat="1" ht="14.45" customHeight="1">
      <c r="A26" s="38"/>
      <c r="B26" s="82" t="s">
        <v>53</v>
      </c>
      <c r="C26" s="97" t="s">
        <v>48</v>
      </c>
      <c r="D26" s="79">
        <v>0</v>
      </c>
      <c r="E26" s="89">
        <v>1</v>
      </c>
      <c r="F26" s="89">
        <v>1</v>
      </c>
      <c r="G26" s="90">
        <v>18330</v>
      </c>
    </row>
    <row r="27" spans="1:7" s="8" customFormat="1" ht="14.45" customHeight="1">
      <c r="A27" s="38"/>
      <c r="B27" s="82" t="s">
        <v>54</v>
      </c>
      <c r="C27" s="97" t="s">
        <v>49</v>
      </c>
      <c r="D27" s="79">
        <v>0</v>
      </c>
      <c r="E27" s="89">
        <v>1</v>
      </c>
      <c r="F27" s="89">
        <v>1</v>
      </c>
      <c r="G27" s="79">
        <v>0</v>
      </c>
    </row>
    <row r="28" spans="1:7" s="8" customFormat="1" ht="14.45" customHeight="1">
      <c r="A28" s="38"/>
      <c r="B28" s="82" t="s">
        <v>55</v>
      </c>
      <c r="C28" s="97" t="s">
        <v>50</v>
      </c>
      <c r="D28" s="79">
        <v>0</v>
      </c>
      <c r="E28" s="89">
        <v>1</v>
      </c>
      <c r="F28" s="89">
        <v>1</v>
      </c>
      <c r="G28" s="90">
        <v>1</v>
      </c>
    </row>
    <row r="29" spans="1:7" s="8" customFormat="1" ht="14.45" customHeight="1">
      <c r="A29" s="38"/>
      <c r="B29" s="82" t="s">
        <v>25</v>
      </c>
      <c r="C29" s="97" t="s">
        <v>51</v>
      </c>
      <c r="D29" s="89">
        <v>435</v>
      </c>
      <c r="E29" s="89">
        <v>743</v>
      </c>
      <c r="F29" s="89">
        <v>743</v>
      </c>
      <c r="G29" s="90">
        <v>743</v>
      </c>
    </row>
    <row r="30" spans="1:7" s="8" customFormat="1" ht="14.45" customHeight="1">
      <c r="A30" s="38"/>
      <c r="B30" s="83" t="s">
        <v>26</v>
      </c>
      <c r="C30" s="51" t="s">
        <v>10</v>
      </c>
      <c r="D30" s="89">
        <v>12100</v>
      </c>
      <c r="E30" s="89">
        <v>9136</v>
      </c>
      <c r="F30" s="89">
        <v>9136</v>
      </c>
      <c r="G30" s="90">
        <v>10136</v>
      </c>
    </row>
    <row r="31" spans="1:7" s="8" customFormat="1" ht="14.45" customHeight="1">
      <c r="A31" s="38"/>
      <c r="B31" s="83" t="s">
        <v>96</v>
      </c>
      <c r="C31" s="51" t="s">
        <v>81</v>
      </c>
      <c r="D31" s="79">
        <v>0</v>
      </c>
      <c r="E31" s="89">
        <v>100</v>
      </c>
      <c r="F31" s="89">
        <v>100</v>
      </c>
      <c r="G31" s="90">
        <v>100</v>
      </c>
    </row>
    <row r="32" spans="1:7" s="29" customFormat="1" ht="14.65" customHeight="1">
      <c r="A32" s="97"/>
      <c r="B32" s="98" t="s">
        <v>65</v>
      </c>
      <c r="C32" s="97" t="s">
        <v>64</v>
      </c>
      <c r="D32" s="84">
        <v>0</v>
      </c>
      <c r="E32" s="96">
        <v>1</v>
      </c>
      <c r="F32" s="96">
        <v>1</v>
      </c>
      <c r="G32" s="96">
        <v>1</v>
      </c>
    </row>
    <row r="33" spans="1:7" s="8" customFormat="1" ht="14.45" customHeight="1">
      <c r="A33" s="38"/>
      <c r="B33" s="83" t="s">
        <v>42</v>
      </c>
      <c r="C33" s="97" t="s">
        <v>56</v>
      </c>
      <c r="D33" s="89">
        <v>4418</v>
      </c>
      <c r="E33" s="89">
        <v>2000</v>
      </c>
      <c r="F33" s="89">
        <v>2000</v>
      </c>
      <c r="G33" s="89">
        <v>2600</v>
      </c>
    </row>
    <row r="34" spans="1:7" s="8" customFormat="1" ht="14.45" customHeight="1">
      <c r="A34" s="38"/>
      <c r="B34" s="83" t="s">
        <v>82</v>
      </c>
      <c r="C34" s="97" t="s">
        <v>83</v>
      </c>
      <c r="D34" s="79">
        <v>0</v>
      </c>
      <c r="E34" s="89">
        <v>300</v>
      </c>
      <c r="F34" s="89">
        <v>300</v>
      </c>
      <c r="G34" s="89">
        <v>300</v>
      </c>
    </row>
    <row r="35" spans="1:7" s="8" customFormat="1" ht="14.45" customHeight="1">
      <c r="A35" s="38"/>
      <c r="B35" s="83" t="s">
        <v>68</v>
      </c>
      <c r="C35" s="97" t="s">
        <v>69</v>
      </c>
      <c r="D35" s="79">
        <v>0</v>
      </c>
      <c r="E35" s="89">
        <v>1</v>
      </c>
      <c r="F35" s="89">
        <v>1</v>
      </c>
      <c r="G35" s="96">
        <v>1</v>
      </c>
    </row>
    <row r="36" spans="1:7" s="8" customFormat="1" ht="14.45" customHeight="1">
      <c r="A36" s="38"/>
      <c r="B36" s="82" t="s">
        <v>57</v>
      </c>
      <c r="C36" s="67" t="s">
        <v>58</v>
      </c>
      <c r="D36" s="79">
        <v>0</v>
      </c>
      <c r="E36" s="89">
        <v>2500</v>
      </c>
      <c r="F36" s="89">
        <v>2500</v>
      </c>
      <c r="G36" s="90">
        <v>2500</v>
      </c>
    </row>
    <row r="37" spans="1:7" s="8" customFormat="1" ht="14.45" customHeight="1">
      <c r="A37" s="38"/>
      <c r="B37" s="82" t="s">
        <v>27</v>
      </c>
      <c r="C37" s="44" t="s">
        <v>11</v>
      </c>
      <c r="D37" s="96">
        <v>2314</v>
      </c>
      <c r="E37" s="84">
        <v>0</v>
      </c>
      <c r="F37" s="84">
        <v>0</v>
      </c>
      <c r="G37" s="84">
        <v>0</v>
      </c>
    </row>
    <row r="38" spans="1:7" s="8" customFormat="1" ht="14.45" customHeight="1">
      <c r="A38" s="38"/>
      <c r="B38" s="82" t="s">
        <v>44</v>
      </c>
      <c r="C38" s="44" t="s">
        <v>45</v>
      </c>
      <c r="D38" s="91">
        <v>2246</v>
      </c>
      <c r="E38" s="86">
        <v>0</v>
      </c>
      <c r="F38" s="86">
        <v>0</v>
      </c>
      <c r="G38" s="86">
        <v>0</v>
      </c>
    </row>
    <row r="39" spans="1:7" s="8" customFormat="1" ht="14.45" customHeight="1">
      <c r="A39" s="38" t="s">
        <v>6</v>
      </c>
      <c r="B39" s="48">
        <v>44</v>
      </c>
      <c r="C39" s="44" t="s">
        <v>22</v>
      </c>
      <c r="D39" s="91">
        <f t="shared" ref="D39:F39" si="0">SUM(D23:D38)</f>
        <v>61855</v>
      </c>
      <c r="E39" s="91">
        <f t="shared" si="0"/>
        <v>55957</v>
      </c>
      <c r="F39" s="91">
        <f t="shared" si="0"/>
        <v>55957</v>
      </c>
      <c r="G39" s="91">
        <v>65778</v>
      </c>
    </row>
    <row r="40" spans="1:7" s="8" customFormat="1">
      <c r="A40" s="38"/>
      <c r="B40" s="48"/>
      <c r="C40" s="44"/>
      <c r="D40" s="70"/>
      <c r="E40" s="70"/>
      <c r="F40" s="70"/>
      <c r="G40" s="70"/>
    </row>
    <row r="41" spans="1:7" s="8" customFormat="1" ht="14.45" customHeight="1">
      <c r="A41" s="38"/>
      <c r="B41" s="48">
        <v>62</v>
      </c>
      <c r="C41" s="44" t="s">
        <v>23</v>
      </c>
      <c r="D41" s="71"/>
      <c r="E41" s="73"/>
      <c r="F41" s="73"/>
      <c r="G41" s="72"/>
    </row>
    <row r="42" spans="1:7" s="8" customFormat="1" ht="14.45" customHeight="1">
      <c r="A42" s="38"/>
      <c r="B42" s="82" t="s">
        <v>28</v>
      </c>
      <c r="C42" s="44" t="s">
        <v>21</v>
      </c>
      <c r="D42" s="89">
        <v>32583</v>
      </c>
      <c r="E42" s="89">
        <v>36520</v>
      </c>
      <c r="F42" s="89">
        <v>36520</v>
      </c>
      <c r="G42" s="90">
        <v>21381</v>
      </c>
    </row>
    <row r="43" spans="1:7" s="8" customFormat="1" ht="14.45" customHeight="1">
      <c r="A43" s="38"/>
      <c r="B43" s="82" t="s">
        <v>59</v>
      </c>
      <c r="C43" s="97" t="s">
        <v>47</v>
      </c>
      <c r="D43" s="79">
        <v>0</v>
      </c>
      <c r="E43" s="89">
        <v>1</v>
      </c>
      <c r="F43" s="89">
        <v>1</v>
      </c>
      <c r="G43" s="90">
        <v>1069</v>
      </c>
    </row>
    <row r="44" spans="1:7" s="8" customFormat="1" ht="14.45" customHeight="1">
      <c r="A44" s="38"/>
      <c r="B44" s="82" t="s">
        <v>60</v>
      </c>
      <c r="C44" s="97" t="s">
        <v>48</v>
      </c>
      <c r="D44" s="79">
        <v>0</v>
      </c>
      <c r="E44" s="89">
        <v>1</v>
      </c>
      <c r="F44" s="89">
        <v>1</v>
      </c>
      <c r="G44" s="90">
        <v>17260</v>
      </c>
    </row>
    <row r="45" spans="1:7" s="8" customFormat="1" ht="14.45" customHeight="1">
      <c r="A45" s="38"/>
      <c r="B45" s="82" t="s">
        <v>29</v>
      </c>
      <c r="C45" s="97" t="s">
        <v>51</v>
      </c>
      <c r="D45" s="89">
        <v>495</v>
      </c>
      <c r="E45" s="89">
        <v>520</v>
      </c>
      <c r="F45" s="89">
        <v>520</v>
      </c>
      <c r="G45" s="90">
        <v>520</v>
      </c>
    </row>
    <row r="46" spans="1:7" s="8" customFormat="1" ht="14.45" customHeight="1">
      <c r="A46" s="38"/>
      <c r="B46" s="83" t="s">
        <v>30</v>
      </c>
      <c r="C46" s="51" t="s">
        <v>10</v>
      </c>
      <c r="D46" s="89">
        <v>1877</v>
      </c>
      <c r="E46" s="89">
        <v>1114</v>
      </c>
      <c r="F46" s="89">
        <v>1114</v>
      </c>
      <c r="G46" s="90">
        <v>1114</v>
      </c>
    </row>
    <row r="47" spans="1:7" s="8" customFormat="1" ht="14.45" customHeight="1">
      <c r="A47" s="38"/>
      <c r="B47" s="83" t="s">
        <v>94</v>
      </c>
      <c r="C47" s="51" t="s">
        <v>95</v>
      </c>
      <c r="D47" s="79">
        <v>0</v>
      </c>
      <c r="E47" s="79">
        <v>0</v>
      </c>
      <c r="F47" s="79">
        <v>0</v>
      </c>
      <c r="G47" s="90">
        <v>240</v>
      </c>
    </row>
    <row r="48" spans="1:7" s="29" customFormat="1" ht="14.65" customHeight="1">
      <c r="A48" s="97"/>
      <c r="B48" s="98" t="s">
        <v>66</v>
      </c>
      <c r="C48" s="97" t="s">
        <v>64</v>
      </c>
      <c r="D48" s="84">
        <v>0</v>
      </c>
      <c r="E48" s="96">
        <v>1</v>
      </c>
      <c r="F48" s="96">
        <v>1</v>
      </c>
      <c r="G48" s="96">
        <v>1</v>
      </c>
    </row>
    <row r="49" spans="1:7" s="8" customFormat="1" ht="14.45" customHeight="1">
      <c r="A49" s="38"/>
      <c r="B49" s="83" t="s">
        <v>86</v>
      </c>
      <c r="C49" s="97" t="s">
        <v>56</v>
      </c>
      <c r="D49" s="79">
        <v>0</v>
      </c>
      <c r="E49" s="89">
        <v>1000</v>
      </c>
      <c r="F49" s="89">
        <v>1000</v>
      </c>
      <c r="G49" s="89">
        <v>500</v>
      </c>
    </row>
    <row r="50" spans="1:7" s="29" customFormat="1" ht="14.65" customHeight="1">
      <c r="A50" s="97"/>
      <c r="B50" s="98" t="s">
        <v>70</v>
      </c>
      <c r="C50" s="97" t="s">
        <v>69</v>
      </c>
      <c r="D50" s="84">
        <v>0</v>
      </c>
      <c r="E50" s="96">
        <v>1</v>
      </c>
      <c r="F50" s="96">
        <v>1</v>
      </c>
      <c r="G50" s="96">
        <v>1</v>
      </c>
    </row>
    <row r="51" spans="1:7" s="119" customFormat="1" ht="14.45" customHeight="1">
      <c r="A51" s="116" t="s">
        <v>6</v>
      </c>
      <c r="B51" s="117">
        <v>62</v>
      </c>
      <c r="C51" s="118" t="s">
        <v>23</v>
      </c>
      <c r="D51" s="92">
        <f>SUM(D42:D50)</f>
        <v>34955</v>
      </c>
      <c r="E51" s="92">
        <f t="shared" ref="E51:F51" si="1">SUM(E42:E50)</f>
        <v>39158</v>
      </c>
      <c r="F51" s="92">
        <f t="shared" si="1"/>
        <v>39158</v>
      </c>
      <c r="G51" s="92">
        <v>42086</v>
      </c>
    </row>
    <row r="52" spans="1:7" s="8" customFormat="1" ht="14.45" customHeight="1">
      <c r="A52" s="38"/>
      <c r="B52" s="48"/>
      <c r="C52" s="44"/>
      <c r="D52" s="96"/>
      <c r="E52" s="96"/>
      <c r="F52" s="96"/>
      <c r="G52" s="96"/>
    </row>
    <row r="53" spans="1:7" s="8" customFormat="1" ht="14.45" customHeight="1">
      <c r="A53" s="38"/>
      <c r="B53" s="48">
        <v>63</v>
      </c>
      <c r="C53" s="44" t="s">
        <v>87</v>
      </c>
      <c r="D53" s="96"/>
      <c r="E53" s="96"/>
      <c r="F53" s="96"/>
      <c r="G53" s="96"/>
    </row>
    <row r="54" spans="1:7" s="8" customFormat="1" ht="14.45" customHeight="1">
      <c r="A54" s="38"/>
      <c r="B54" s="82" t="s">
        <v>88</v>
      </c>
      <c r="C54" s="44" t="s">
        <v>50</v>
      </c>
      <c r="D54" s="84">
        <v>0</v>
      </c>
      <c r="E54" s="96">
        <v>1000</v>
      </c>
      <c r="F54" s="96">
        <v>1000</v>
      </c>
      <c r="G54" s="79">
        <v>0</v>
      </c>
    </row>
    <row r="55" spans="1:7" s="8" customFormat="1" ht="14.45" customHeight="1">
      <c r="A55" s="38" t="s">
        <v>6</v>
      </c>
      <c r="B55" s="48">
        <v>63</v>
      </c>
      <c r="C55" s="44" t="s">
        <v>87</v>
      </c>
      <c r="D55" s="87">
        <f t="shared" ref="D55:F55" si="2">D54</f>
        <v>0</v>
      </c>
      <c r="E55" s="92">
        <f t="shared" si="2"/>
        <v>1000</v>
      </c>
      <c r="F55" s="92">
        <f t="shared" si="2"/>
        <v>1000</v>
      </c>
      <c r="G55" s="87">
        <v>0</v>
      </c>
    </row>
    <row r="56" spans="1:7" s="8" customFormat="1" ht="14.45" customHeight="1">
      <c r="A56" s="38"/>
      <c r="B56" s="48"/>
      <c r="C56" s="44"/>
      <c r="D56" s="96"/>
      <c r="E56" s="96"/>
      <c r="F56" s="96"/>
      <c r="G56" s="96"/>
    </row>
    <row r="57" spans="1:7" s="8" customFormat="1" ht="14.45" customHeight="1">
      <c r="A57" s="38"/>
      <c r="B57" s="48">
        <v>64</v>
      </c>
      <c r="C57" s="44" t="s">
        <v>89</v>
      </c>
      <c r="D57" s="96"/>
      <c r="E57" s="96"/>
      <c r="F57" s="96"/>
      <c r="G57" s="96"/>
    </row>
    <row r="58" spans="1:7" s="8" customFormat="1" ht="14.45" customHeight="1">
      <c r="A58" s="38"/>
      <c r="B58" s="82" t="s">
        <v>90</v>
      </c>
      <c r="C58" s="44" t="s">
        <v>50</v>
      </c>
      <c r="D58" s="84">
        <v>0</v>
      </c>
      <c r="E58" s="96">
        <v>1000</v>
      </c>
      <c r="F58" s="96">
        <v>1000</v>
      </c>
      <c r="G58" s="79">
        <v>0</v>
      </c>
    </row>
    <row r="59" spans="1:7" s="8" customFormat="1" ht="14.45" customHeight="1">
      <c r="A59" s="38"/>
      <c r="B59" s="82" t="s">
        <v>101</v>
      </c>
      <c r="C59" s="44" t="s">
        <v>58</v>
      </c>
      <c r="D59" s="84">
        <v>0</v>
      </c>
      <c r="E59" s="84">
        <v>0</v>
      </c>
      <c r="F59" s="84">
        <v>0</v>
      </c>
      <c r="G59" s="89">
        <v>3800</v>
      </c>
    </row>
    <row r="60" spans="1:7" s="8" customFormat="1" ht="14.45" customHeight="1">
      <c r="A60" s="38" t="s">
        <v>6</v>
      </c>
      <c r="B60" s="48">
        <v>64</v>
      </c>
      <c r="C60" s="44" t="s">
        <v>89</v>
      </c>
      <c r="D60" s="87">
        <f>SUM(D58:D59)</f>
        <v>0</v>
      </c>
      <c r="E60" s="92">
        <f t="shared" ref="E60:F60" si="3">SUM(E58:E59)</f>
        <v>1000</v>
      </c>
      <c r="F60" s="92">
        <f t="shared" si="3"/>
        <v>1000</v>
      </c>
      <c r="G60" s="92">
        <v>3800</v>
      </c>
    </row>
    <row r="61" spans="1:7" s="8" customFormat="1" ht="14.45" customHeight="1">
      <c r="A61" s="38" t="s">
        <v>6</v>
      </c>
      <c r="B61" s="80" t="s">
        <v>32</v>
      </c>
      <c r="C61" s="39" t="s">
        <v>9</v>
      </c>
      <c r="D61" s="138">
        <f t="shared" ref="D61:F61" si="4">D39+D51+D55+D60</f>
        <v>96810</v>
      </c>
      <c r="E61" s="92">
        <f>E39+E51+E55+E60</f>
        <v>97115</v>
      </c>
      <c r="F61" s="92">
        <f t="shared" si="4"/>
        <v>97115</v>
      </c>
      <c r="G61" s="92">
        <v>111664</v>
      </c>
    </row>
    <row r="62" spans="1:7" s="8" customFormat="1" ht="14.45" customHeight="1">
      <c r="A62" s="52" t="s">
        <v>6</v>
      </c>
      <c r="B62" s="53">
        <v>2039</v>
      </c>
      <c r="C62" s="54" t="s">
        <v>1</v>
      </c>
      <c r="D62" s="92">
        <f t="shared" ref="D62:F62" si="5">D61</f>
        <v>96810</v>
      </c>
      <c r="E62" s="92">
        <f>E61</f>
        <v>97115</v>
      </c>
      <c r="F62" s="92">
        <f t="shared" si="5"/>
        <v>97115</v>
      </c>
      <c r="G62" s="92">
        <v>111664</v>
      </c>
    </row>
    <row r="63" spans="1:7" s="8" customFormat="1">
      <c r="A63" s="52"/>
      <c r="B63" s="53"/>
      <c r="C63" s="54"/>
      <c r="D63" s="74"/>
      <c r="E63" s="74"/>
      <c r="F63" s="74"/>
      <c r="G63" s="74"/>
    </row>
    <row r="64" spans="1:7" s="8" customFormat="1" ht="14.45" customHeight="1">
      <c r="A64" s="55" t="s">
        <v>8</v>
      </c>
      <c r="B64" s="53">
        <v>2052</v>
      </c>
      <c r="C64" s="54" t="s">
        <v>3</v>
      </c>
      <c r="D64" s="75"/>
      <c r="E64" s="75"/>
      <c r="F64" s="75"/>
      <c r="G64" s="76"/>
    </row>
    <row r="65" spans="1:7" s="8" customFormat="1" ht="14.45" customHeight="1">
      <c r="A65" s="38"/>
      <c r="B65" s="80" t="s">
        <v>33</v>
      </c>
      <c r="C65" s="39" t="s">
        <v>18</v>
      </c>
      <c r="D65" s="75"/>
      <c r="E65" s="75"/>
      <c r="F65" s="75"/>
      <c r="G65" s="76"/>
    </row>
    <row r="66" spans="1:7" s="8" customFormat="1" ht="14.45" customHeight="1">
      <c r="A66" s="55"/>
      <c r="B66" s="81" t="s">
        <v>41</v>
      </c>
      <c r="C66" s="51" t="s">
        <v>12</v>
      </c>
      <c r="D66" s="77"/>
      <c r="E66" s="77"/>
      <c r="F66" s="77"/>
      <c r="G66" s="78"/>
    </row>
    <row r="67" spans="1:7" s="8" customFormat="1" ht="14.45" customHeight="1">
      <c r="A67" s="55"/>
      <c r="B67" s="83" t="s">
        <v>13</v>
      </c>
      <c r="C67" s="51" t="s">
        <v>21</v>
      </c>
      <c r="D67" s="96">
        <v>35775</v>
      </c>
      <c r="E67" s="96">
        <v>40603</v>
      </c>
      <c r="F67" s="96">
        <f>40603-6875</f>
        <v>33728</v>
      </c>
      <c r="G67" s="93">
        <v>21777</v>
      </c>
    </row>
    <row r="68" spans="1:7" s="8" customFormat="1" ht="14.45" customHeight="1">
      <c r="A68" s="55"/>
      <c r="B68" s="83" t="s">
        <v>34</v>
      </c>
      <c r="C68" s="51" t="s">
        <v>35</v>
      </c>
      <c r="D68" s="96">
        <v>5618</v>
      </c>
      <c r="E68" s="96">
        <v>5909</v>
      </c>
      <c r="F68" s="96">
        <v>5909</v>
      </c>
      <c r="G68" s="93">
        <v>6701</v>
      </c>
    </row>
    <row r="69" spans="1:7" s="8" customFormat="1" ht="14.45" customHeight="1">
      <c r="A69" s="38"/>
      <c r="B69" s="82" t="s">
        <v>61</v>
      </c>
      <c r="C69" s="97" t="s">
        <v>47</v>
      </c>
      <c r="D69" s="79">
        <v>0</v>
      </c>
      <c r="E69" s="89">
        <v>1</v>
      </c>
      <c r="F69" s="89">
        <v>1</v>
      </c>
      <c r="G69" s="90">
        <v>1089</v>
      </c>
    </row>
    <row r="70" spans="1:7" s="8" customFormat="1" ht="14.45" customHeight="1">
      <c r="A70" s="38"/>
      <c r="B70" s="82" t="s">
        <v>62</v>
      </c>
      <c r="C70" s="97" t="s">
        <v>48</v>
      </c>
      <c r="D70" s="79">
        <v>0</v>
      </c>
      <c r="E70" s="89">
        <v>1</v>
      </c>
      <c r="F70" s="89">
        <v>1</v>
      </c>
      <c r="G70" s="90">
        <v>17830</v>
      </c>
    </row>
    <row r="71" spans="1:7" s="8" customFormat="1" ht="14.45" customHeight="1">
      <c r="A71" s="38"/>
      <c r="B71" s="82" t="s">
        <v>63</v>
      </c>
      <c r="C71" s="97" t="s">
        <v>49</v>
      </c>
      <c r="D71" s="79">
        <v>0</v>
      </c>
      <c r="E71" s="89">
        <v>1</v>
      </c>
      <c r="F71" s="89">
        <v>1</v>
      </c>
      <c r="G71" s="90">
        <v>1</v>
      </c>
    </row>
    <row r="72" spans="1:7" s="8" customFormat="1" ht="15.6" customHeight="1">
      <c r="A72" s="38"/>
      <c r="B72" s="82" t="s">
        <v>14</v>
      </c>
      <c r="C72" s="97" t="s">
        <v>51</v>
      </c>
      <c r="D72" s="89">
        <v>357</v>
      </c>
      <c r="E72" s="89">
        <v>632</v>
      </c>
      <c r="F72" s="89">
        <v>632</v>
      </c>
      <c r="G72" s="93">
        <v>632</v>
      </c>
    </row>
    <row r="73" spans="1:7" s="8" customFormat="1" ht="15.6" customHeight="1">
      <c r="A73" s="38"/>
      <c r="B73" s="82" t="s">
        <v>15</v>
      </c>
      <c r="C73" s="44" t="s">
        <v>10</v>
      </c>
      <c r="D73" s="89">
        <v>376</v>
      </c>
      <c r="E73" s="89">
        <v>374</v>
      </c>
      <c r="F73" s="89">
        <v>374</v>
      </c>
      <c r="G73" s="93">
        <v>374</v>
      </c>
    </row>
    <row r="74" spans="1:7" s="29" customFormat="1" ht="14.65" customHeight="1">
      <c r="A74" s="97"/>
      <c r="B74" s="98" t="s">
        <v>67</v>
      </c>
      <c r="C74" s="97" t="s">
        <v>64</v>
      </c>
      <c r="D74" s="84">
        <v>0</v>
      </c>
      <c r="E74" s="96">
        <v>1</v>
      </c>
      <c r="F74" s="96">
        <v>1</v>
      </c>
      <c r="G74" s="96">
        <v>1</v>
      </c>
    </row>
    <row r="75" spans="1:7" s="29" customFormat="1" ht="14.65" customHeight="1">
      <c r="A75" s="97"/>
      <c r="B75" s="98" t="s">
        <v>71</v>
      </c>
      <c r="C75" s="97" t="s">
        <v>69</v>
      </c>
      <c r="D75" s="84">
        <v>0</v>
      </c>
      <c r="E75" s="96">
        <v>1</v>
      </c>
      <c r="F75" s="96">
        <v>1</v>
      </c>
      <c r="G75" s="96">
        <v>1</v>
      </c>
    </row>
    <row r="76" spans="1:7" s="8" customFormat="1" ht="15.6" customHeight="1">
      <c r="A76" s="38" t="s">
        <v>6</v>
      </c>
      <c r="B76" s="81" t="s">
        <v>41</v>
      </c>
      <c r="C76" s="51" t="s">
        <v>12</v>
      </c>
      <c r="D76" s="92">
        <f t="shared" ref="D76:F76" si="6">SUM(D67:D75)</f>
        <v>42126</v>
      </c>
      <c r="E76" s="92">
        <f t="shared" si="6"/>
        <v>47523</v>
      </c>
      <c r="F76" s="92">
        <f t="shared" si="6"/>
        <v>40648</v>
      </c>
      <c r="G76" s="92">
        <v>48406</v>
      </c>
    </row>
    <row r="77" spans="1:7" s="8" customFormat="1" ht="15.6" customHeight="1">
      <c r="A77" s="38" t="s">
        <v>6</v>
      </c>
      <c r="B77" s="80" t="s">
        <v>33</v>
      </c>
      <c r="C77" s="39" t="s">
        <v>18</v>
      </c>
      <c r="D77" s="92">
        <f t="shared" ref="D77:F78" si="7">D76</f>
        <v>42126</v>
      </c>
      <c r="E77" s="92">
        <f t="shared" si="7"/>
        <v>47523</v>
      </c>
      <c r="F77" s="92">
        <f t="shared" si="7"/>
        <v>40648</v>
      </c>
      <c r="G77" s="92">
        <v>48406</v>
      </c>
    </row>
    <row r="78" spans="1:7" s="8" customFormat="1" ht="15.6" customHeight="1">
      <c r="A78" s="38" t="s">
        <v>6</v>
      </c>
      <c r="B78" s="42">
        <v>2052</v>
      </c>
      <c r="C78" s="39" t="s">
        <v>3</v>
      </c>
      <c r="D78" s="94">
        <f t="shared" si="7"/>
        <v>42126</v>
      </c>
      <c r="E78" s="94">
        <f t="shared" si="7"/>
        <v>47523</v>
      </c>
      <c r="F78" s="94">
        <f t="shared" si="7"/>
        <v>40648</v>
      </c>
      <c r="G78" s="94">
        <v>48406</v>
      </c>
    </row>
    <row r="79" spans="1:7" s="8" customFormat="1" ht="15.6" customHeight="1">
      <c r="A79" s="57" t="s">
        <v>6</v>
      </c>
      <c r="B79" s="58"/>
      <c r="C79" s="59" t="s">
        <v>7</v>
      </c>
      <c r="D79" s="92">
        <f t="shared" ref="D79:F79" si="8">D78+D62</f>
        <v>138936</v>
      </c>
      <c r="E79" s="92">
        <f t="shared" si="8"/>
        <v>144638</v>
      </c>
      <c r="F79" s="92">
        <f t="shared" si="8"/>
        <v>137763</v>
      </c>
      <c r="G79" s="92">
        <v>160070</v>
      </c>
    </row>
    <row r="80" spans="1:7" s="8" customFormat="1" ht="15.6" customHeight="1">
      <c r="A80" s="60"/>
      <c r="B80" s="61"/>
      <c r="C80" s="62"/>
      <c r="D80" s="89"/>
      <c r="E80" s="89"/>
      <c r="F80" s="89"/>
      <c r="G80" s="89"/>
    </row>
    <row r="81" spans="1:7" s="8" customFormat="1" ht="15.6" customHeight="1">
      <c r="A81" s="55"/>
      <c r="B81" s="56"/>
      <c r="C81" s="54" t="s">
        <v>72</v>
      </c>
      <c r="D81" s="96"/>
      <c r="E81" s="89"/>
      <c r="F81" s="89"/>
      <c r="G81" s="89"/>
    </row>
    <row r="82" spans="1:7" s="38" customFormat="1" ht="15" customHeight="1">
      <c r="A82" s="55" t="s">
        <v>8</v>
      </c>
      <c r="B82" s="99">
        <v>4070</v>
      </c>
      <c r="C82" s="100" t="s">
        <v>73</v>
      </c>
      <c r="D82" s="101"/>
      <c r="E82" s="102"/>
      <c r="F82" s="102"/>
      <c r="G82" s="102"/>
    </row>
    <row r="83" spans="1:7" s="107" customFormat="1" ht="15.6" customHeight="1">
      <c r="A83" s="103"/>
      <c r="B83" s="104" t="s">
        <v>74</v>
      </c>
      <c r="C83" s="54" t="s">
        <v>75</v>
      </c>
      <c r="D83" s="105"/>
      <c r="E83" s="106"/>
      <c r="F83" s="106"/>
      <c r="G83" s="106"/>
    </row>
    <row r="84" spans="1:7" s="8" customFormat="1" ht="15.6" customHeight="1">
      <c r="A84" s="55"/>
      <c r="B84" s="55">
        <v>44</v>
      </c>
      <c r="C84" s="108" t="s">
        <v>76</v>
      </c>
      <c r="D84" s="96"/>
      <c r="E84" s="89"/>
      <c r="F84" s="89"/>
      <c r="G84" s="89"/>
    </row>
    <row r="85" spans="1:7" s="8" customFormat="1" ht="27.75" customHeight="1">
      <c r="A85" s="55"/>
      <c r="B85" s="55">
        <v>60</v>
      </c>
      <c r="C85" s="136" t="s">
        <v>77</v>
      </c>
      <c r="D85" s="96"/>
      <c r="E85" s="89"/>
      <c r="F85" s="89"/>
      <c r="G85" s="89"/>
    </row>
    <row r="86" spans="1:7" s="8" customFormat="1">
      <c r="A86" s="55"/>
      <c r="B86" s="109" t="s">
        <v>84</v>
      </c>
      <c r="C86" s="136" t="s">
        <v>85</v>
      </c>
      <c r="D86" s="84">
        <v>0</v>
      </c>
      <c r="E86" s="89">
        <v>2000</v>
      </c>
      <c r="F86" s="89">
        <v>2000</v>
      </c>
      <c r="G86" s="79">
        <v>0</v>
      </c>
    </row>
    <row r="87" spans="1:7" s="8" customFormat="1" ht="28.9" customHeight="1">
      <c r="A87" s="55"/>
      <c r="B87" s="109" t="s">
        <v>78</v>
      </c>
      <c r="C87" s="141" t="s">
        <v>106</v>
      </c>
      <c r="D87" s="84">
        <v>0</v>
      </c>
      <c r="E87" s="89">
        <v>1</v>
      </c>
      <c r="F87" s="89">
        <v>1</v>
      </c>
      <c r="G87" s="79">
        <v>0</v>
      </c>
    </row>
    <row r="88" spans="1:7" s="8" customFormat="1">
      <c r="A88" s="55"/>
      <c r="B88" s="109" t="s">
        <v>79</v>
      </c>
      <c r="C88" s="136" t="s">
        <v>80</v>
      </c>
      <c r="D88" s="84">
        <v>0</v>
      </c>
      <c r="E88" s="89">
        <v>999</v>
      </c>
      <c r="F88" s="89">
        <v>999</v>
      </c>
      <c r="G88" s="79">
        <v>0</v>
      </c>
    </row>
    <row r="89" spans="1:7" s="8" customFormat="1" ht="27" customHeight="1">
      <c r="A89" s="55" t="s">
        <v>6</v>
      </c>
      <c r="B89" s="55">
        <v>60</v>
      </c>
      <c r="C89" s="136" t="s">
        <v>77</v>
      </c>
      <c r="D89" s="87">
        <f t="shared" ref="D89:F89" si="9">SUM(D86:D88)</f>
        <v>0</v>
      </c>
      <c r="E89" s="92">
        <f t="shared" si="9"/>
        <v>3000</v>
      </c>
      <c r="F89" s="92">
        <f t="shared" si="9"/>
        <v>3000</v>
      </c>
      <c r="G89" s="87">
        <v>0</v>
      </c>
    </row>
    <row r="90" spans="1:7" s="8" customFormat="1">
      <c r="A90" s="55"/>
      <c r="B90" s="55"/>
      <c r="C90" s="136"/>
      <c r="D90" s="88"/>
      <c r="E90" s="63"/>
      <c r="F90" s="63"/>
      <c r="G90" s="88"/>
    </row>
    <row r="91" spans="1:7" s="8" customFormat="1" ht="15" customHeight="1">
      <c r="A91" s="55"/>
      <c r="B91" s="55">
        <v>61</v>
      </c>
      <c r="C91" s="136" t="s">
        <v>99</v>
      </c>
      <c r="D91" s="84"/>
      <c r="E91" s="96"/>
      <c r="F91" s="96"/>
      <c r="G91" s="84"/>
    </row>
    <row r="92" spans="1:7" s="8" customFormat="1">
      <c r="A92" s="55"/>
      <c r="B92" s="109" t="s">
        <v>97</v>
      </c>
      <c r="C92" s="136" t="s">
        <v>85</v>
      </c>
      <c r="D92" s="84">
        <v>0</v>
      </c>
      <c r="E92" s="84">
        <v>0</v>
      </c>
      <c r="F92" s="84">
        <v>0</v>
      </c>
      <c r="G92" s="89">
        <v>3606</v>
      </c>
    </row>
    <row r="93" spans="1:7" s="8" customFormat="1">
      <c r="A93" s="55"/>
      <c r="B93" s="109" t="s">
        <v>98</v>
      </c>
      <c r="C93" s="136" t="s">
        <v>80</v>
      </c>
      <c r="D93" s="84">
        <v>0</v>
      </c>
      <c r="E93" s="84">
        <v>0</v>
      </c>
      <c r="F93" s="84">
        <v>0</v>
      </c>
      <c r="G93" s="96">
        <v>2700</v>
      </c>
    </row>
    <row r="94" spans="1:7" s="8" customFormat="1" ht="15" customHeight="1">
      <c r="A94" s="116" t="s">
        <v>6</v>
      </c>
      <c r="B94" s="116">
        <v>61</v>
      </c>
      <c r="C94" s="137" t="s">
        <v>100</v>
      </c>
      <c r="D94" s="87">
        <f t="shared" ref="D94:F94" si="10">SUM(D92:D93)</f>
        <v>0</v>
      </c>
      <c r="E94" s="87">
        <f t="shared" si="10"/>
        <v>0</v>
      </c>
      <c r="F94" s="87">
        <f t="shared" si="10"/>
        <v>0</v>
      </c>
      <c r="G94" s="92">
        <v>6306</v>
      </c>
    </row>
    <row r="95" spans="1:7" s="8" customFormat="1" ht="15" customHeight="1">
      <c r="A95" s="55"/>
      <c r="B95" s="55"/>
      <c r="C95" s="136"/>
      <c r="D95" s="84"/>
      <c r="E95" s="84"/>
      <c r="F95" s="84"/>
      <c r="G95" s="84"/>
    </row>
    <row r="96" spans="1:7" s="8" customFormat="1" ht="15" customHeight="1">
      <c r="A96" s="55"/>
      <c r="B96" s="55">
        <v>62</v>
      </c>
      <c r="C96" s="136" t="s">
        <v>103</v>
      </c>
      <c r="D96" s="84"/>
      <c r="E96" s="84"/>
      <c r="F96" s="84"/>
      <c r="G96" s="84"/>
    </row>
    <row r="97" spans="1:7" s="8" customFormat="1" ht="15" customHeight="1">
      <c r="A97" s="55"/>
      <c r="B97" s="109" t="s">
        <v>104</v>
      </c>
      <c r="C97" s="136" t="s">
        <v>102</v>
      </c>
      <c r="D97" s="84">
        <v>0</v>
      </c>
      <c r="E97" s="84">
        <v>0</v>
      </c>
      <c r="F97" s="84">
        <v>0</v>
      </c>
      <c r="G97" s="89">
        <v>20000</v>
      </c>
    </row>
    <row r="98" spans="1:7" s="8" customFormat="1" ht="15" customHeight="1">
      <c r="A98" s="55" t="s">
        <v>6</v>
      </c>
      <c r="B98" s="55">
        <v>62</v>
      </c>
      <c r="C98" s="136" t="s">
        <v>103</v>
      </c>
      <c r="D98" s="87">
        <f>D97</f>
        <v>0</v>
      </c>
      <c r="E98" s="87">
        <f t="shared" ref="E98:F98" si="11">E97</f>
        <v>0</v>
      </c>
      <c r="F98" s="87">
        <f t="shared" si="11"/>
        <v>0</v>
      </c>
      <c r="G98" s="92">
        <v>20000</v>
      </c>
    </row>
    <row r="99" spans="1:7" s="8" customFormat="1">
      <c r="A99" s="55" t="s">
        <v>6</v>
      </c>
      <c r="B99" s="55">
        <v>44</v>
      </c>
      <c r="C99" s="108" t="s">
        <v>76</v>
      </c>
      <c r="D99" s="88">
        <f>D89+D94+D98</f>
        <v>0</v>
      </c>
      <c r="E99" s="63">
        <f t="shared" ref="E99:F99" si="12">E89+E94+E98</f>
        <v>3000</v>
      </c>
      <c r="F99" s="63">
        <f t="shared" si="12"/>
        <v>3000</v>
      </c>
      <c r="G99" s="63">
        <v>26306</v>
      </c>
    </row>
    <row r="100" spans="1:7" s="107" customFormat="1" ht="15.6" customHeight="1">
      <c r="A100" s="55" t="s">
        <v>6</v>
      </c>
      <c r="B100" s="104" t="s">
        <v>74</v>
      </c>
      <c r="C100" s="54" t="s">
        <v>75</v>
      </c>
      <c r="D100" s="87">
        <f t="shared" ref="D100:F102" si="13">D99</f>
        <v>0</v>
      </c>
      <c r="E100" s="92">
        <f t="shared" si="13"/>
        <v>3000</v>
      </c>
      <c r="F100" s="92">
        <f t="shared" si="13"/>
        <v>3000</v>
      </c>
      <c r="G100" s="92">
        <v>26306</v>
      </c>
    </row>
    <row r="101" spans="1:7" s="38" customFormat="1" ht="15" customHeight="1">
      <c r="A101" s="55" t="s">
        <v>6</v>
      </c>
      <c r="B101" s="99">
        <v>4070</v>
      </c>
      <c r="C101" s="100" t="s">
        <v>73</v>
      </c>
      <c r="D101" s="87">
        <f t="shared" si="13"/>
        <v>0</v>
      </c>
      <c r="E101" s="92">
        <f t="shared" si="13"/>
        <v>3000</v>
      </c>
      <c r="F101" s="92">
        <f t="shared" si="13"/>
        <v>3000</v>
      </c>
      <c r="G101" s="92">
        <v>26306</v>
      </c>
    </row>
    <row r="102" spans="1:7" s="8" customFormat="1" ht="15.6" customHeight="1">
      <c r="A102" s="57" t="s">
        <v>6</v>
      </c>
      <c r="B102" s="58"/>
      <c r="C102" s="59" t="s">
        <v>72</v>
      </c>
      <c r="D102" s="79">
        <f t="shared" si="13"/>
        <v>0</v>
      </c>
      <c r="E102" s="89">
        <f t="shared" si="13"/>
        <v>3000</v>
      </c>
      <c r="F102" s="89">
        <f t="shared" si="13"/>
        <v>3000</v>
      </c>
      <c r="G102" s="89">
        <v>26306</v>
      </c>
    </row>
    <row r="103" spans="1:7" s="8" customFormat="1" ht="15.6" customHeight="1">
      <c r="A103" s="57" t="s">
        <v>6</v>
      </c>
      <c r="B103" s="58"/>
      <c r="C103" s="59" t="s">
        <v>16</v>
      </c>
      <c r="D103" s="92">
        <f t="shared" ref="D103:F103" si="14">+D79+D102</f>
        <v>138936</v>
      </c>
      <c r="E103" s="92">
        <f t="shared" si="14"/>
        <v>147638</v>
      </c>
      <c r="F103" s="92">
        <f t="shared" si="14"/>
        <v>140763</v>
      </c>
      <c r="G103" s="92">
        <v>186376</v>
      </c>
    </row>
    <row r="104" spans="1:7" s="8" customFormat="1" ht="15.6" customHeight="1">
      <c r="A104" s="60"/>
      <c r="B104" s="61"/>
      <c r="C104" s="62"/>
      <c r="D104" s="63"/>
      <c r="E104" s="63"/>
      <c r="F104" s="63"/>
      <c r="G104" s="96"/>
    </row>
    <row r="105" spans="1:7" s="64" customFormat="1" ht="15.6" customHeight="1">
      <c r="A105" s="55"/>
      <c r="B105" s="56"/>
      <c r="C105" s="54"/>
      <c r="D105" s="96"/>
      <c r="E105" s="96"/>
      <c r="F105" s="96"/>
      <c r="G105" s="139"/>
    </row>
    <row r="106" spans="1:7" s="8" customFormat="1" ht="15.6" customHeight="1">
      <c r="A106" s="55"/>
      <c r="B106" s="56"/>
      <c r="C106" s="54"/>
      <c r="D106" s="96"/>
      <c r="E106" s="96"/>
      <c r="F106" s="96"/>
    </row>
    <row r="107" spans="1:7" s="8" customFormat="1">
      <c r="A107" s="55"/>
      <c r="B107" s="56"/>
      <c r="C107" s="146"/>
      <c r="D107" s="69"/>
      <c r="E107" s="69"/>
      <c r="F107" s="69"/>
      <c r="G107" s="69"/>
    </row>
    <row r="108" spans="1:7" s="8" customFormat="1" ht="18.600000000000001" customHeight="1">
      <c r="A108" s="55"/>
      <c r="B108" s="64"/>
      <c r="C108" s="146"/>
      <c r="D108" s="19"/>
      <c r="E108" s="19"/>
      <c r="F108" s="19"/>
      <c r="G108" s="64"/>
    </row>
    <row r="109" spans="1:7" ht="18.600000000000001" customHeight="1">
      <c r="A109" s="65"/>
      <c r="B109" s="66"/>
      <c r="C109" s="67"/>
      <c r="D109" s="19"/>
      <c r="E109" s="19"/>
      <c r="F109" s="85"/>
      <c r="G109" s="64"/>
    </row>
    <row r="110" spans="1:7" ht="18.600000000000001" customHeight="1">
      <c r="A110" s="65"/>
      <c r="B110" s="66"/>
      <c r="C110" s="67"/>
      <c r="D110" s="19"/>
      <c r="E110" s="19"/>
      <c r="F110" s="19"/>
      <c r="G110" s="64"/>
    </row>
    <row r="111" spans="1:7" ht="18.600000000000001" customHeight="1">
      <c r="A111" s="65"/>
      <c r="B111" s="66"/>
      <c r="C111" s="67"/>
      <c r="D111" s="19"/>
      <c r="E111" s="19"/>
      <c r="F111" s="19"/>
      <c r="G111" s="64"/>
    </row>
    <row r="112" spans="1:7" s="127" customFormat="1">
      <c r="A112" s="126"/>
      <c r="D112" s="120"/>
      <c r="E112" s="128"/>
      <c r="F112" s="120"/>
      <c r="G112" s="129"/>
    </row>
    <row r="113" spans="1:7" s="127" customFormat="1">
      <c r="A113" s="126"/>
      <c r="D113" s="16"/>
      <c r="E113" s="130"/>
      <c r="F113" s="16"/>
      <c r="G113" s="129"/>
    </row>
    <row r="114" spans="1:7" s="127" customFormat="1">
      <c r="A114" s="126"/>
      <c r="D114" s="131"/>
      <c r="E114" s="131"/>
      <c r="F114" s="131"/>
      <c r="G114" s="129"/>
    </row>
    <row r="115" spans="1:7" s="127" customFormat="1">
      <c r="A115" s="126"/>
      <c r="D115" s="131"/>
      <c r="E115" s="131"/>
      <c r="F115" s="131"/>
      <c r="G115" s="129"/>
    </row>
    <row r="116" spans="1:7" s="127" customFormat="1">
      <c r="A116" s="126"/>
      <c r="D116" s="131"/>
      <c r="E116" s="140"/>
      <c r="F116" s="131"/>
      <c r="G116" s="129"/>
    </row>
    <row r="117" spans="1:7">
      <c r="C117" s="110"/>
      <c r="D117" s="23"/>
      <c r="E117" s="23"/>
    </row>
    <row r="118" spans="1:7" s="133" customFormat="1">
      <c r="A118" s="132"/>
      <c r="C118" s="127"/>
      <c r="D118" s="134"/>
      <c r="E118" s="135"/>
      <c r="F118" s="134"/>
      <c r="G118" s="107"/>
    </row>
    <row r="119" spans="1:7">
      <c r="C119" s="110"/>
      <c r="E119" s="23"/>
    </row>
    <row r="120" spans="1:7">
      <c r="C120" s="110"/>
      <c r="E120" s="23"/>
    </row>
    <row r="121" spans="1:7" s="133" customFormat="1">
      <c r="A121" s="132"/>
      <c r="C121" s="127"/>
      <c r="D121" s="135"/>
      <c r="E121" s="135"/>
      <c r="F121" s="135"/>
      <c r="G121" s="107"/>
    </row>
    <row r="122" spans="1:7">
      <c r="D122" s="23"/>
      <c r="E122" s="23"/>
    </row>
    <row r="123" spans="1:7">
      <c r="D123" s="23"/>
      <c r="E123" s="23"/>
    </row>
    <row r="124" spans="1:7">
      <c r="D124" s="23"/>
      <c r="E124" s="23"/>
    </row>
    <row r="125" spans="1:7">
      <c r="D125" s="23"/>
      <c r="E125" s="23"/>
    </row>
    <row r="126" spans="1:7">
      <c r="D126" s="23"/>
      <c r="E126" s="23"/>
    </row>
    <row r="127" spans="1:7">
      <c r="D127" s="23"/>
      <c r="E127" s="23"/>
    </row>
    <row r="128" spans="1:7">
      <c r="D128" s="23"/>
      <c r="E128" s="23"/>
    </row>
  </sheetData>
  <autoFilter ref="A18:G113"/>
  <mergeCells count="4">
    <mergeCell ref="A1:G1"/>
    <mergeCell ref="A2:G2"/>
    <mergeCell ref="E7:G7"/>
    <mergeCell ref="C107:C108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105" orientation="portrait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dem9</vt:lpstr>
      <vt:lpstr>'dem9'!excise</vt:lpstr>
      <vt:lpstr>'dem9'!exciserevenue</vt:lpstr>
      <vt:lpstr>'dem9'!Print_Area</vt:lpstr>
      <vt:lpstr>'dem9'!Print_Titles</vt:lpstr>
      <vt:lpstr>'dem9'!revise</vt:lpstr>
      <vt:lpstr>'dem9'!sgs</vt:lpstr>
      <vt:lpstr>'dem9'!summary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2024-08-02T05:31:23Z</cp:lastPrinted>
  <dcterms:created xsi:type="dcterms:W3CDTF">2004-06-02T16:13:21Z</dcterms:created>
  <dcterms:modified xsi:type="dcterms:W3CDTF">2024-08-09T09:24:30Z</dcterms:modified>
</cp:coreProperties>
</file>