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9410" windowHeight="11010"/>
  </bookViews>
  <sheets>
    <sheet name="gov" sheetId="1" r:id="rId1"/>
  </sheets>
  <definedNames>
    <definedName name="__123Graph_D" hidden="1">#REF!</definedName>
    <definedName name="_xlnm._FilterDatabase" localSheetId="0" hidden="1">gov!$A$18:$G$151</definedName>
    <definedName name="charged" localSheetId="0">gov!$C$12:$F$12</definedName>
    <definedName name="fwl" localSheetId="0">gov!$D$122:$G$122</definedName>
    <definedName name="gov" localSheetId="0">gov!$D$81:$G$81</definedName>
    <definedName name="nc">#REF!</definedName>
    <definedName name="ncfund">#REF!</definedName>
    <definedName name="ncrec">#REF!</definedName>
    <definedName name="ncrec1">#REF!</definedName>
    <definedName name="np" localSheetId="0">gov!#REF!</definedName>
    <definedName name="plant" localSheetId="0">gov!$D$134:$G$134</definedName>
    <definedName name="_xlnm.Print_Area" localSheetId="0">gov!$A$1:$G$148</definedName>
    <definedName name="_xlnm.Print_Titles" localSheetId="0">gov!$15:$18</definedName>
    <definedName name="pw" localSheetId="0">gov!$D$108:$G$108</definedName>
    <definedName name="rec" localSheetId="0">gov!#REF!</definedName>
    <definedName name="revise" localSheetId="0">gov!$D$166:$F$166</definedName>
    <definedName name="summary" localSheetId="0">gov!$D$152:$F$152</definedName>
    <definedName name="Z_5FAA8934_8F6C_4CB9_968C_17F51882C02E_.wvu.FilterData" localSheetId="0" hidden="1">gov!$A$21:$G$148</definedName>
    <definedName name="Z_5FAA8934_8F6C_4CB9_968C_17F51882C02E_.wvu.PrintArea" localSheetId="0" hidden="1">gov!$A$1:$G$148</definedName>
    <definedName name="Z_5FAA8934_8F6C_4CB9_968C_17F51882C02E_.wvu.PrintTitles" localSheetId="0" hidden="1">gov!$15:$18</definedName>
    <definedName name="Z_F36BFFF2_1149_4BE8_887C_E51B3964E5D5_.wvu.FilterData" localSheetId="0" hidden="1">gov!$A$21:$G$148</definedName>
    <definedName name="Z_F36BFFF2_1149_4BE8_887C_E51B3964E5D5_.wvu.PrintArea" localSheetId="0" hidden="1">gov!$A$1:$G$148</definedName>
    <definedName name="Z_F36BFFF2_1149_4BE8_887C_E51B3964E5D5_.wvu.PrintTitles" localSheetId="0" hidden="1">gov!$15:$18</definedName>
  </definedNames>
  <calcPr calcId="124519"/>
  <customWorkbookViews>
    <customWorkbookView name="S.D.Pradhan - Personal View" guid="{F36BFFF2-1149-4BE8-887C-E51B3964E5D5}" mergeInterval="0" personalView="1" maximized="1" windowWidth="796" windowHeight="429" activeSheetId="1"/>
    <customWorkbookView name="SILAL - Personal View" guid="{5FAA8934-8F6C-4CB9-968C-17F51882C02E}" mergeInterval="0" personalView="1" maximized="1" windowWidth="796" windowHeight="428" activeSheetId="1"/>
  </customWorkbookViews>
</workbook>
</file>

<file path=xl/calcChain.xml><?xml version="1.0" encoding="utf-8"?>
<calcChain xmlns="http://schemas.openxmlformats.org/spreadsheetml/2006/main">
  <c r="F78" i="1"/>
  <c r="F79" s="1"/>
  <c r="F31"/>
  <c r="F34" s="1"/>
  <c r="F142"/>
  <c r="F143" s="1"/>
  <c r="F144" s="1"/>
  <c r="E142"/>
  <c r="E143" s="1"/>
  <c r="E144" s="1"/>
  <c r="D142"/>
  <c r="D143" s="1"/>
  <c r="D144" s="1"/>
  <c r="F131"/>
  <c r="F132" s="1"/>
  <c r="F133" s="1"/>
  <c r="F134" s="1"/>
  <c r="E131"/>
  <c r="E132" s="1"/>
  <c r="E133" s="1"/>
  <c r="E134" s="1"/>
  <c r="D131"/>
  <c r="D132" s="1"/>
  <c r="D133" s="1"/>
  <c r="D134" s="1"/>
  <c r="F118"/>
  <c r="F119" s="1"/>
  <c r="F120" s="1"/>
  <c r="F121" s="1"/>
  <c r="F122" s="1"/>
  <c r="E118"/>
  <c r="E119" s="1"/>
  <c r="E120" s="1"/>
  <c r="E121" s="1"/>
  <c r="E122" s="1"/>
  <c r="D118"/>
  <c r="D119" s="1"/>
  <c r="D120" s="1"/>
  <c r="D121" s="1"/>
  <c r="D122" s="1"/>
  <c r="F105"/>
  <c r="F106" s="1"/>
  <c r="E105"/>
  <c r="E106" s="1"/>
  <c r="D105"/>
  <c r="D106" s="1"/>
  <c r="F97"/>
  <c r="F98" s="1"/>
  <c r="E97"/>
  <c r="E98" s="1"/>
  <c r="D97"/>
  <c r="D98" s="1"/>
  <c r="F90"/>
  <c r="F91" s="1"/>
  <c r="E90"/>
  <c r="E91" s="1"/>
  <c r="D90"/>
  <c r="D91" s="1"/>
  <c r="E79"/>
  <c r="D79"/>
  <c r="F75"/>
  <c r="E75"/>
  <c r="D75"/>
  <c r="F70"/>
  <c r="E70"/>
  <c r="D70"/>
  <c r="F65"/>
  <c r="E65"/>
  <c r="D65"/>
  <c r="F61"/>
  <c r="E61"/>
  <c r="D61"/>
  <c r="F55"/>
  <c r="E55"/>
  <c r="D55"/>
  <c r="F45"/>
  <c r="E45"/>
  <c r="D45"/>
  <c r="F40"/>
  <c r="E40"/>
  <c r="D40"/>
  <c r="E34"/>
  <c r="D34"/>
  <c r="E80" l="1"/>
  <c r="E81" s="1"/>
  <c r="E99"/>
  <c r="E107" s="1"/>
  <c r="E108" s="1"/>
  <c r="D99"/>
  <c r="D107" s="1"/>
  <c r="D108" s="1"/>
  <c r="D80"/>
  <c r="D81" s="1"/>
  <c r="F99"/>
  <c r="F107" s="1"/>
  <c r="F108" s="1"/>
  <c r="F80"/>
  <c r="F81" s="1"/>
  <c r="E145" l="1"/>
  <c r="E146" s="1"/>
  <c r="D145"/>
  <c r="D146" s="1"/>
  <c r="F145"/>
  <c r="F146" s="1"/>
  <c r="D12" l="1"/>
  <c r="F12" s="1"/>
</calcChain>
</file>

<file path=xl/sharedStrings.xml><?xml version="1.0" encoding="utf-8"?>
<sst xmlns="http://schemas.openxmlformats.org/spreadsheetml/2006/main" count="227" uniqueCount="106">
  <si>
    <t>GOVERNOR</t>
  </si>
  <si>
    <t>President,Vice President, Governor, Administrator of Union Territories</t>
  </si>
  <si>
    <t>(d) Administrative Services</t>
  </si>
  <si>
    <t>Public Works</t>
  </si>
  <si>
    <t>Capital</t>
  </si>
  <si>
    <t>Charged</t>
  </si>
  <si>
    <t>-</t>
  </si>
  <si>
    <t>Major /Sub-Major/Minor/Sub/Detailed Heads</t>
  </si>
  <si>
    <t>Total</t>
  </si>
  <si>
    <t>REVENUE SECTION</t>
  </si>
  <si>
    <t>M.H.</t>
  </si>
  <si>
    <t>President, Vice President, Governor, Administrator of Union Territories</t>
  </si>
  <si>
    <t>03</t>
  </si>
  <si>
    <t>Secretariat</t>
  </si>
  <si>
    <t>00.00.01</t>
  </si>
  <si>
    <t>Salaries</t>
  </si>
  <si>
    <t>00.00.11</t>
  </si>
  <si>
    <t>00.00.13</t>
  </si>
  <si>
    <t>Office Expenses</t>
  </si>
  <si>
    <t>Discretionary Grants</t>
  </si>
  <si>
    <t>00.00.71</t>
  </si>
  <si>
    <t>Discretionary Grants  of the Governor</t>
  </si>
  <si>
    <t>Household Establishment</t>
  </si>
  <si>
    <t>00.00.50</t>
  </si>
  <si>
    <t>Other Charges</t>
  </si>
  <si>
    <t>Sumptuary Allowances</t>
  </si>
  <si>
    <t>00.00.73</t>
  </si>
  <si>
    <t>00.00.74</t>
  </si>
  <si>
    <t>Hospitality Expenses</t>
  </si>
  <si>
    <t>Medical Facilities</t>
  </si>
  <si>
    <t>Entertainment Expenses</t>
  </si>
  <si>
    <t>Contract Allowance</t>
  </si>
  <si>
    <t>Tour Expenses</t>
  </si>
  <si>
    <t>Other Buildings</t>
  </si>
  <si>
    <t>Maintenance and Repairs</t>
  </si>
  <si>
    <t>Governor</t>
  </si>
  <si>
    <t>Furnishings</t>
  </si>
  <si>
    <t>44.00.72</t>
  </si>
  <si>
    <t>60.67.02</t>
  </si>
  <si>
    <t>61.68.21</t>
  </si>
  <si>
    <t>61.68.27</t>
  </si>
  <si>
    <t>Other Maintenance Expenditure</t>
  </si>
  <si>
    <t>WorkCharged Establishment</t>
  </si>
  <si>
    <t>II. Details of the estimates and the heads under which this grant will be accounted for:</t>
  </si>
  <si>
    <t>Revenue</t>
  </si>
  <si>
    <t>Maintenance and Repairs of Official Residence of the Governor (Charged)</t>
  </si>
  <si>
    <t>Furnishings of the Official Residence of the Governor (Charged)</t>
  </si>
  <si>
    <t>A - General Services (a) Organs of State</t>
  </si>
  <si>
    <t>Wages</t>
  </si>
  <si>
    <t>(In Thousands of Rupees)</t>
  </si>
  <si>
    <t>Plantations</t>
  </si>
  <si>
    <t>Tea</t>
  </si>
  <si>
    <t xml:space="preserve">Tea Garden </t>
  </si>
  <si>
    <t>Forestry and Wild Life</t>
  </si>
  <si>
    <t>Environmental Forestry and Wildlife</t>
  </si>
  <si>
    <t>Public Gardens</t>
  </si>
  <si>
    <t>45.00.71</t>
  </si>
  <si>
    <t>61.00.50</t>
  </si>
  <si>
    <t>61.00.71</t>
  </si>
  <si>
    <t>C - Economic Services (a) Agriculture and Allied Activities</t>
  </si>
  <si>
    <t>Emoluments and Allowances of the Governor / Administrator of Union Territories</t>
  </si>
  <si>
    <t>Management Charges</t>
  </si>
  <si>
    <t>Maintenance of Gardens at Raj Bhawan</t>
  </si>
  <si>
    <t>Rec</t>
  </si>
  <si>
    <t>Expenditure from Contract Allowance</t>
  </si>
  <si>
    <t>Governor/Administrator of Union Territories</t>
  </si>
  <si>
    <t>Other Expenditure</t>
  </si>
  <si>
    <t>00.00.02</t>
  </si>
  <si>
    <t xml:space="preserve">Other Rural Development Programmes </t>
  </si>
  <si>
    <t xml:space="preserve">Community Development </t>
  </si>
  <si>
    <t>00.102</t>
  </si>
  <si>
    <t>Advocacy for Green Economy and Community Outreach by Governor</t>
  </si>
  <si>
    <t>Other Rural Development Programme</t>
  </si>
  <si>
    <r>
      <rPr>
        <i/>
        <sz val="10"/>
        <rFont val="Times New Roman"/>
        <family val="1"/>
      </rPr>
      <t>President, Vice-President/ Governor/ Administrator of Union Territories</t>
    </r>
    <r>
      <rPr>
        <sz val="10"/>
        <rFont val="Times New Roman"/>
        <family val="1"/>
      </rPr>
      <t>,</t>
    </r>
    <r>
      <rPr>
        <i/>
        <sz val="10"/>
        <rFont val="Times New Roman"/>
        <family val="1"/>
      </rPr>
      <t xml:space="preserve"> 03-Governor/Administrator of Union Territories, 911-Deduct Recoveries of Over Payments</t>
    </r>
  </si>
  <si>
    <t>Actuals</t>
  </si>
  <si>
    <t>Budget 
Estimate</t>
  </si>
  <si>
    <t>Revised 
Estimate</t>
  </si>
  <si>
    <t>2022-23</t>
  </si>
  <si>
    <t>Gangtok District</t>
  </si>
  <si>
    <t>Medical Treatment</t>
  </si>
  <si>
    <t>Allowances</t>
  </si>
  <si>
    <t>Leave Travel Concession</t>
  </si>
  <si>
    <t>Training Expenses</t>
  </si>
  <si>
    <t>00.00.06</t>
  </si>
  <si>
    <t>00.00.07</t>
  </si>
  <si>
    <t>00.00.08</t>
  </si>
  <si>
    <t>00.00.09</t>
  </si>
  <si>
    <t>Domestic Travel Expenses</t>
  </si>
  <si>
    <t>00.00.12</t>
  </si>
  <si>
    <t>Foreign Travel Expenses</t>
  </si>
  <si>
    <t>00.00.24</t>
  </si>
  <si>
    <t>Fuel and Lubricants</t>
  </si>
  <si>
    <t>00.00.49</t>
  </si>
  <si>
    <t>Other Revenue Expenditure</t>
  </si>
  <si>
    <t>Materials and Supplies</t>
  </si>
  <si>
    <t>Minor Civil and Electric Works</t>
  </si>
  <si>
    <t>00.00.29</t>
  </si>
  <si>
    <t>Repair and Maintenance</t>
  </si>
  <si>
    <t>44.00.49</t>
  </si>
  <si>
    <t>45.60.29</t>
  </si>
  <si>
    <t>61.00.49</t>
  </si>
  <si>
    <t>60.00.49</t>
  </si>
  <si>
    <t>2023-24</t>
  </si>
  <si>
    <t>60.67.49</t>
  </si>
  <si>
    <t>I. Estimate of the amount required in the year ending 31st March, 2025 to defray the charges in respect of Governor</t>
  </si>
  <si>
    <t>2024-25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</si>
</sst>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64" formatCode="0#"/>
    <numFmt numFmtId="165" formatCode="##"/>
    <numFmt numFmtId="166" formatCode="00000#"/>
    <numFmt numFmtId="167" formatCode="00.000"/>
    <numFmt numFmtId="168" formatCode="0#.#00"/>
    <numFmt numFmtId="169" formatCode="#0.0##"/>
    <numFmt numFmtId="170" formatCode="0#.0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84">
    <xf numFmtId="0" fontId="0" fillId="0" borderId="0" xfId="0"/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6" applyNumberFormat="1" applyFont="1" applyFill="1" applyBorder="1" applyProtection="1"/>
    <xf numFmtId="0" fontId="5" fillId="0" borderId="2" xfId="6" applyNumberFormat="1" applyFont="1" applyFill="1" applyBorder="1" applyAlignment="1" applyProtection="1">
      <alignment horizontal="right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>
      <alignment horizontal="right" vertical="top"/>
    </xf>
    <xf numFmtId="0" fontId="3" fillId="0" borderId="0" xfId="2" applyFont="1" applyFill="1" applyAlignment="1"/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6" fillId="0" borderId="0" xfId="5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>
      <alignment horizontal="left" vertical="top"/>
    </xf>
    <xf numFmtId="0" fontId="4" fillId="0" borderId="0" xfId="2" applyFont="1" applyFill="1" applyBorder="1" applyAlignment="1" applyProtection="1">
      <alignment horizontal="right"/>
    </xf>
    <xf numFmtId="0" fontId="3" fillId="0" borderId="0" xfId="2" applyNumberFormat="1" applyFont="1" applyFill="1" applyAlignment="1"/>
    <xf numFmtId="0" fontId="3" fillId="0" borderId="0" xfId="2" applyNumberFormat="1" applyFont="1" applyFill="1" applyAlignment="1">
      <alignment horizontal="right"/>
    </xf>
    <xf numFmtId="0" fontId="6" fillId="0" borderId="0" xfId="6" applyFont="1" applyFill="1" applyBorder="1" applyAlignment="1">
      <alignment horizontal="left" vertical="top"/>
    </xf>
    <xf numFmtId="0" fontId="3" fillId="0" borderId="0" xfId="6" applyNumberFormat="1" applyFont="1" applyFill="1" applyBorder="1" applyAlignment="1" applyProtection="1">
      <alignment horizontal="right"/>
    </xf>
    <xf numFmtId="0" fontId="5" fillId="0" borderId="0" xfId="2" applyFont="1" applyFill="1" applyAlignment="1">
      <alignment vertical="top"/>
    </xf>
    <xf numFmtId="0" fontId="4" fillId="0" borderId="0" xfId="2" applyFont="1" applyFill="1" applyAlignment="1">
      <alignment horizontal="right" vertical="top"/>
    </xf>
    <xf numFmtId="0" fontId="4" fillId="0" borderId="0" xfId="2" applyFont="1" applyFill="1" applyAlignment="1" applyProtection="1">
      <alignment horizontal="left" vertical="top" wrapText="1"/>
    </xf>
    <xf numFmtId="0" fontId="5" fillId="0" borderId="0" xfId="6" applyNumberFormat="1" applyFont="1" applyFill="1" applyBorder="1" applyAlignment="1" applyProtection="1">
      <alignment horizontal="right"/>
    </xf>
    <xf numFmtId="0" fontId="5" fillId="0" borderId="0" xfId="2" applyFont="1" applyFill="1" applyAlignment="1">
      <alignment horizontal="right" vertical="top"/>
    </xf>
    <xf numFmtId="0" fontId="5" fillId="0" borderId="0" xfId="2" applyFont="1" applyFill="1" applyAlignment="1">
      <alignment vertical="top" wrapText="1"/>
    </xf>
    <xf numFmtId="0" fontId="5" fillId="0" borderId="0" xfId="2" applyNumberFormat="1" applyFont="1" applyFill="1" applyAlignment="1">
      <alignment horizontal="right" vertical="top"/>
    </xf>
    <xf numFmtId="170" fontId="4" fillId="0" borderId="0" xfId="2" applyNumberFormat="1" applyFont="1" applyFill="1" applyAlignment="1">
      <alignment horizontal="right" vertical="top"/>
    </xf>
    <xf numFmtId="0" fontId="4" fillId="0" borderId="0" xfId="2" applyFont="1" applyFill="1" applyAlignment="1">
      <alignment vertical="top" wrapText="1"/>
    </xf>
    <xf numFmtId="0" fontId="5" fillId="0" borderId="0" xfId="2" applyNumberFormat="1" applyFont="1" applyFill="1" applyAlignment="1">
      <alignment horizontal="right"/>
    </xf>
    <xf numFmtId="166" fontId="5" fillId="0" borderId="0" xfId="2" applyNumberFormat="1" applyFont="1" applyFill="1" applyAlignment="1">
      <alignment horizontal="right" vertical="top"/>
    </xf>
    <xf numFmtId="0" fontId="5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0" xfId="2" applyNumberFormat="1" applyFont="1" applyFill="1" applyAlignment="1">
      <alignment horizontal="center"/>
    </xf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0" xfId="2" applyNumberFormat="1" applyFont="1" applyFill="1" applyAlignment="1" applyProtection="1">
      <alignment horizontal="center"/>
    </xf>
    <xf numFmtId="0" fontId="5" fillId="0" borderId="0" xfId="2" applyFont="1" applyFill="1" applyBorder="1" applyAlignment="1">
      <alignment vertical="top"/>
    </xf>
    <xf numFmtId="170" fontId="4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 wrapText="1"/>
    </xf>
    <xf numFmtId="166" fontId="5" fillId="0" borderId="0" xfId="2" applyNumberFormat="1" applyFont="1" applyFill="1" applyBorder="1" applyAlignment="1">
      <alignment horizontal="right" vertical="top"/>
    </xf>
    <xf numFmtId="0" fontId="5" fillId="0" borderId="0" xfId="2" applyFont="1" applyFill="1" applyBorder="1" applyAlignment="1">
      <alignment vertical="top" wrapText="1"/>
    </xf>
    <xf numFmtId="43" fontId="5" fillId="0" borderId="0" xfId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2" xfId="2" applyFont="1" applyFill="1" applyBorder="1" applyAlignment="1">
      <alignment vertical="top"/>
    </xf>
    <xf numFmtId="170" fontId="4" fillId="0" borderId="2" xfId="2" applyNumberFormat="1" applyFont="1" applyFill="1" applyBorder="1" applyAlignment="1">
      <alignment horizontal="right" vertical="top"/>
    </xf>
    <xf numFmtId="0" fontId="5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right"/>
    </xf>
    <xf numFmtId="0" fontId="5" fillId="0" borderId="2" xfId="1" applyNumberFormat="1" applyFont="1" applyFill="1" applyBorder="1" applyAlignment="1" applyProtection="1">
      <alignment horizontal="right" wrapText="1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>
      <alignment vertical="top"/>
    </xf>
    <xf numFmtId="0" fontId="5" fillId="0" borderId="0" xfId="8" applyFont="1" applyFill="1" applyBorder="1" applyAlignment="1">
      <alignment horizontal="right" vertical="top"/>
    </xf>
    <xf numFmtId="0" fontId="5" fillId="0" borderId="0" xfId="8" applyFont="1" applyFill="1" applyBorder="1" applyAlignment="1" applyProtection="1">
      <alignment horizontal="left" vertical="top" wrapText="1"/>
    </xf>
    <xf numFmtId="169" fontId="4" fillId="0" borderId="0" xfId="8" applyNumberFormat="1" applyFont="1" applyFill="1" applyBorder="1" applyAlignment="1">
      <alignment horizontal="right" vertical="top"/>
    </xf>
    <xf numFmtId="164" fontId="5" fillId="0" borderId="0" xfId="5" applyNumberFormat="1" applyFont="1" applyFill="1" applyBorder="1" applyAlignment="1">
      <alignment horizontal="right" vertical="top"/>
    </xf>
    <xf numFmtId="43" fontId="5" fillId="0" borderId="0" xfId="1" applyFont="1" applyFill="1" applyBorder="1" applyAlignment="1" applyProtection="1">
      <alignment horizontal="center" wrapText="1"/>
    </xf>
    <xf numFmtId="0" fontId="5" fillId="0" borderId="0" xfId="8" applyFont="1" applyFill="1" applyAlignment="1">
      <alignment horizontal="right" vertical="top"/>
    </xf>
    <xf numFmtId="0" fontId="5" fillId="0" borderId="0" xfId="8" applyFont="1" applyFill="1" applyAlignment="1" applyProtection="1">
      <alignment horizontal="left" vertical="top" wrapText="1"/>
    </xf>
    <xf numFmtId="0" fontId="5" fillId="0" borderId="0" xfId="8" applyFont="1" applyFill="1" applyAlignment="1">
      <alignment vertical="top"/>
    </xf>
    <xf numFmtId="0" fontId="5" fillId="0" borderId="0" xfId="8" applyNumberFormat="1" applyFont="1" applyFill="1" applyAlignment="1" applyProtection="1">
      <alignment horizontal="center"/>
    </xf>
    <xf numFmtId="0" fontId="5" fillId="0" borderId="0" xfId="8" applyNumberFormat="1" applyFont="1" applyFill="1" applyAlignment="1" applyProtection="1">
      <alignment horizontal="right"/>
    </xf>
    <xf numFmtId="169" fontId="4" fillId="0" borderId="0" xfId="8" applyNumberFormat="1" applyFont="1" applyFill="1" applyAlignment="1">
      <alignment horizontal="right" vertical="top"/>
    </xf>
    <xf numFmtId="0" fontId="4" fillId="0" borderId="0" xfId="8" applyFont="1" applyFill="1" applyAlignment="1" applyProtection="1">
      <alignment horizontal="left" vertical="top" wrapText="1"/>
    </xf>
    <xf numFmtId="165" fontId="5" fillId="0" borderId="0" xfId="8" applyNumberFormat="1" applyFont="1" applyFill="1" applyAlignment="1">
      <alignment horizontal="right" vertical="top"/>
    </xf>
    <xf numFmtId="0" fontId="5" fillId="0" borderId="1" xfId="2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167" fontId="4" fillId="0" borderId="0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left" vertical="top" wrapText="1"/>
    </xf>
    <xf numFmtId="0" fontId="4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>
      <alignment horizontal="left" vertical="top" wrapText="1"/>
    </xf>
    <xf numFmtId="164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168" fontId="4" fillId="0" borderId="0" xfId="5" applyNumberFormat="1" applyFont="1" applyFill="1" applyBorder="1" applyAlignment="1">
      <alignment horizontal="right" vertical="top" wrapText="1"/>
    </xf>
    <xf numFmtId="0" fontId="5" fillId="0" borderId="3" xfId="8" applyFont="1" applyFill="1" applyBorder="1" applyAlignment="1">
      <alignment vertical="top"/>
    </xf>
    <xf numFmtId="0" fontId="3" fillId="0" borderId="3" xfId="2" applyFont="1" applyFill="1" applyBorder="1" applyAlignment="1">
      <alignment horizontal="right" vertical="top"/>
    </xf>
    <xf numFmtId="0" fontId="6" fillId="0" borderId="3" xfId="2" applyFont="1" applyFill="1" applyBorder="1" applyAlignment="1" applyProtection="1">
      <alignment horizontal="left" vertical="top" wrapText="1"/>
    </xf>
    <xf numFmtId="0" fontId="4" fillId="0" borderId="3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43" fontId="3" fillId="0" borderId="0" xfId="1" applyFont="1" applyFill="1" applyBorder="1" applyAlignment="1">
      <alignment horizontal="center" wrapText="1"/>
    </xf>
    <xf numFmtId="43" fontId="3" fillId="0" borderId="0" xfId="1" applyFont="1" applyFill="1" applyBorder="1" applyAlignment="1">
      <alignment horizontal="right" wrapText="1"/>
    </xf>
    <xf numFmtId="0" fontId="3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top"/>
    </xf>
    <xf numFmtId="0" fontId="5" fillId="0" borderId="0" xfId="2" applyFont="1" applyFill="1" applyBorder="1" applyAlignment="1">
      <alignment horizontal="right" vertical="top"/>
    </xf>
    <xf numFmtId="0" fontId="5" fillId="0" borderId="2" xfId="2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>
      <alignment horizontal="left" vertical="top" wrapText="1"/>
    </xf>
    <xf numFmtId="0" fontId="3" fillId="0" borderId="0" xfId="7" applyFont="1" applyFill="1" applyProtection="1"/>
    <xf numFmtId="0" fontId="5" fillId="0" borderId="1" xfId="1" applyNumberFormat="1" applyFont="1" applyFill="1" applyBorder="1" applyAlignment="1" applyProtection="1">
      <alignment horizontal="right" wrapText="1"/>
    </xf>
    <xf numFmtId="49" fontId="4" fillId="0" borderId="0" xfId="5" applyNumberFormat="1" applyFont="1" applyFill="1" applyBorder="1" applyAlignment="1">
      <alignment horizontal="right" vertical="top" wrapText="1"/>
    </xf>
    <xf numFmtId="0" fontId="3" fillId="0" borderId="0" xfId="5" applyNumberFormat="1" applyFont="1" applyFill="1" applyAlignment="1" applyProtection="1">
      <alignment horizontal="left"/>
    </xf>
    <xf numFmtId="0" fontId="5" fillId="0" borderId="0" xfId="2" applyFont="1" applyFill="1" applyAlignment="1"/>
    <xf numFmtId="0" fontId="5" fillId="0" borderId="0" xfId="8" applyFont="1" applyFill="1" applyAlignment="1" applyProtection="1">
      <alignment horizontal="left" vertical="center" wrapText="1"/>
    </xf>
    <xf numFmtId="0" fontId="3" fillId="0" borderId="0" xfId="2" applyFont="1" applyFill="1" applyAlignment="1">
      <alignment vertical="center"/>
    </xf>
    <xf numFmtId="0" fontId="5" fillId="0" borderId="0" xfId="8" applyFont="1" applyFill="1" applyBorder="1" applyAlignment="1" applyProtection="1">
      <alignment horizontal="left" vertical="center" wrapText="1"/>
    </xf>
    <xf numFmtId="0" fontId="5" fillId="0" borderId="0" xfId="5" applyFont="1" applyFill="1" applyBorder="1" applyAlignment="1" applyProtection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" applyFont="1" applyFill="1" applyAlignment="1">
      <alignment vertical="center" wrapText="1"/>
    </xf>
    <xf numFmtId="0" fontId="5" fillId="0" borderId="0" xfId="2" applyNumberFormat="1" applyFont="1" applyFill="1" applyAlignment="1" applyProtection="1">
      <alignment horizontal="right" vertical="center"/>
    </xf>
    <xf numFmtId="0" fontId="4" fillId="0" borderId="2" xfId="2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>
      <alignment horizontal="center" vertical="top"/>
    </xf>
    <xf numFmtId="0" fontId="4" fillId="0" borderId="0" xfId="8" applyFont="1" applyFill="1" applyAlignment="1">
      <alignment horizontal="center"/>
    </xf>
    <xf numFmtId="0" fontId="5" fillId="0" borderId="0" xfId="8" applyFont="1" applyFill="1" applyAlignment="1" applyProtection="1">
      <alignment horizontal="left"/>
    </xf>
    <xf numFmtId="0" fontId="5" fillId="0" borderId="0" xfId="2" applyFont="1" applyFill="1" applyAlignment="1" applyProtection="1">
      <alignment horizontal="center"/>
    </xf>
    <xf numFmtId="0" fontId="4" fillId="0" borderId="0" xfId="2" applyNumberFormat="1" applyFont="1" applyFill="1" applyAlignment="1">
      <alignment horizontal="center"/>
    </xf>
    <xf numFmtId="0" fontId="5" fillId="0" borderId="0" xfId="2" applyNumberFormat="1" applyFont="1" applyFill="1" applyAlignment="1" applyProtection="1">
      <alignment horizontal="left"/>
    </xf>
    <xf numFmtId="0" fontId="4" fillId="0" borderId="0" xfId="5" applyNumberFormat="1" applyFont="1" applyFill="1" applyAlignment="1">
      <alignment horizontal="center"/>
    </xf>
    <xf numFmtId="0" fontId="5" fillId="0" borderId="0" xfId="5" applyFont="1" applyFill="1" applyAlignment="1" applyProtection="1">
      <alignment horizontal="left"/>
    </xf>
    <xf numFmtId="0" fontId="5" fillId="0" borderId="0" xfId="5" applyNumberFormat="1" applyFont="1" applyFill="1" applyAlignment="1" applyProtection="1">
      <alignment horizontal="left"/>
    </xf>
    <xf numFmtId="166" fontId="5" fillId="0" borderId="0" xfId="2" applyNumberFormat="1" applyFont="1" applyFill="1" applyAlignment="1">
      <alignment horizontal="right" vertical="center"/>
    </xf>
    <xf numFmtId="166" fontId="5" fillId="0" borderId="0" xfId="2" applyNumberFormat="1" applyFont="1" applyFill="1" applyBorder="1" applyAlignment="1">
      <alignment horizontal="right" vertical="center"/>
    </xf>
    <xf numFmtId="170" fontId="5" fillId="0" borderId="0" xfId="2" applyNumberFormat="1" applyFont="1" applyFill="1" applyAlignment="1">
      <alignment horizontal="right" vertical="top"/>
    </xf>
    <xf numFmtId="0" fontId="5" fillId="0" borderId="0" xfId="8" applyFont="1" applyFill="1" applyBorder="1" applyAlignment="1">
      <alignment horizontal="right" vertical="center"/>
    </xf>
    <xf numFmtId="166" fontId="5" fillId="0" borderId="0" xfId="8" applyNumberFormat="1" applyFont="1" applyFill="1" applyAlignment="1">
      <alignment horizontal="right" vertical="top"/>
    </xf>
    <xf numFmtId="0" fontId="5" fillId="0" borderId="0" xfId="5" applyFont="1" applyFill="1" applyBorder="1" applyAlignment="1">
      <alignment horizontal="right" vertical="top" wrapText="1"/>
    </xf>
    <xf numFmtId="165" fontId="5" fillId="0" borderId="0" xfId="8" applyNumberFormat="1" applyFont="1" applyFill="1" applyBorder="1" applyAlignment="1">
      <alignment horizontal="right" vertical="top"/>
    </xf>
    <xf numFmtId="0" fontId="5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/>
    <xf numFmtId="0" fontId="5" fillId="0" borderId="0" xfId="7" applyNumberFormat="1" applyFont="1" applyFill="1" applyBorder="1" applyAlignment="1" applyProtection="1">
      <alignment horizontal="left" vertical="top" wrapText="1"/>
    </xf>
    <xf numFmtId="170" fontId="5" fillId="0" borderId="0" xfId="2" applyNumberFormat="1" applyFont="1" applyFill="1" applyBorder="1" applyAlignment="1">
      <alignment horizontal="right" vertical="top"/>
    </xf>
    <xf numFmtId="0" fontId="5" fillId="0" borderId="0" xfId="2" applyNumberFormat="1" applyFont="1" applyFill="1" applyBorder="1" applyAlignment="1" applyProtection="1">
      <alignment horizontal="right" vertical="center" wrapText="1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Alignment="1" applyProtection="1">
      <alignment horizontal="left" vertical="top"/>
    </xf>
    <xf numFmtId="0" fontId="3" fillId="0" borderId="1" xfId="6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horizontal="right" vertical="top" wrapText="1"/>
    </xf>
    <xf numFmtId="0" fontId="3" fillId="0" borderId="2" xfId="2" applyFont="1" applyFill="1" applyBorder="1" applyAlignment="1"/>
    <xf numFmtId="0" fontId="5" fillId="0" borderId="2" xfId="8" applyFont="1" applyFill="1" applyBorder="1" applyAlignment="1" applyProtection="1">
      <alignment horizontal="left" vertical="top" wrapText="1"/>
    </xf>
    <xf numFmtId="0" fontId="4" fillId="0" borderId="2" xfId="5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 applyProtection="1">
      <alignment horizontal="center" wrapText="1"/>
    </xf>
    <xf numFmtId="0" fontId="5" fillId="0" borderId="1" xfId="1" applyNumberFormat="1" applyFont="1" applyFill="1" applyBorder="1" applyAlignment="1" applyProtection="1">
      <alignment horizontal="center" wrapText="1"/>
    </xf>
    <xf numFmtId="43" fontId="5" fillId="0" borderId="0" xfId="1" applyFont="1" applyFill="1" applyAlignment="1" applyProtection="1">
      <alignment horizontal="right" wrapText="1"/>
    </xf>
    <xf numFmtId="43" fontId="5" fillId="0" borderId="3" xfId="1" applyFont="1" applyFill="1" applyBorder="1" applyAlignment="1" applyProtection="1">
      <alignment horizontal="right" wrapText="1"/>
    </xf>
    <xf numFmtId="43" fontId="5" fillId="0" borderId="2" xfId="1" applyFont="1" applyFill="1" applyBorder="1" applyAlignment="1" applyProtection="1">
      <alignment horizontal="right" wrapText="1"/>
    </xf>
    <xf numFmtId="0" fontId="6" fillId="0" borderId="0" xfId="3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right" vertical="center"/>
    </xf>
    <xf numFmtId="0" fontId="4" fillId="0" borderId="0" xfId="2" applyFont="1" applyFill="1" applyAlignment="1">
      <alignment horizontal="center"/>
    </xf>
    <xf numFmtId="0" fontId="3" fillId="0" borderId="0" xfId="6" applyFont="1" applyFill="1" applyBorder="1" applyAlignment="1" applyProtection="1"/>
    <xf numFmtId="0" fontId="1" fillId="0" borderId="0" xfId="0" applyFont="1" applyFill="1" applyAlignment="1"/>
    <xf numFmtId="0" fontId="3" fillId="0" borderId="0" xfId="6" applyNumberFormat="1" applyFont="1" applyFill="1" applyBorder="1" applyAlignment="1" applyProtection="1">
      <alignment horizontal="right" vertical="center"/>
    </xf>
    <xf numFmtId="0" fontId="3" fillId="0" borderId="0" xfId="7" applyFont="1" applyFill="1" applyBorder="1" applyProtection="1"/>
    <xf numFmtId="0" fontId="5" fillId="0" borderId="0" xfId="1" applyNumberFormat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vertical="center" wrapText="1"/>
    </xf>
    <xf numFmtId="0" fontId="5" fillId="0" borderId="0" xfId="1" applyNumberFormat="1" applyFont="1" applyFill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1" applyNumberFormat="1" applyFont="1" applyFill="1" applyBorder="1" applyAlignment="1">
      <alignment horizontal="right" wrapText="1"/>
    </xf>
    <xf numFmtId="0" fontId="6" fillId="0" borderId="0" xfId="2" applyFont="1" applyFill="1" applyAlignment="1">
      <alignment vertical="top"/>
    </xf>
    <xf numFmtId="0" fontId="6" fillId="0" borderId="0" xfId="2" applyFont="1" applyFill="1" applyAlignment="1">
      <alignment horizontal="right" vertical="top"/>
    </xf>
    <xf numFmtId="0" fontId="6" fillId="0" borderId="0" xfId="2" applyFont="1" applyFill="1" applyAlignment="1"/>
    <xf numFmtId="0" fontId="6" fillId="0" borderId="0" xfId="7" applyNumberFormat="1" applyFont="1" applyFill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2" applyNumberFormat="1" applyFont="1" applyFill="1" applyAlignment="1"/>
    <xf numFmtId="0" fontId="6" fillId="0" borderId="0" xfId="7" applyFont="1" applyFill="1" applyAlignment="1" applyProtection="1">
      <alignment horizontal="right"/>
    </xf>
    <xf numFmtId="0" fontId="6" fillId="0" borderId="0" xfId="2" applyNumberFormat="1" applyFont="1" applyFill="1" applyAlignment="1">
      <alignment horizontal="right"/>
    </xf>
    <xf numFmtId="0" fontId="3" fillId="0" borderId="0" xfId="7" applyFont="1" applyFill="1" applyAlignment="1" applyProtection="1">
      <alignment horizontal="right"/>
    </xf>
    <xf numFmtId="0" fontId="3" fillId="0" borderId="0" xfId="7" applyFont="1" applyFill="1" applyAlignment="1" applyProtection="1">
      <alignment horizontal="left"/>
    </xf>
    <xf numFmtId="0" fontId="6" fillId="0" borderId="0" xfId="2" applyFont="1" applyFill="1" applyAlignment="1">
      <alignment horizontal="right"/>
    </xf>
    <xf numFmtId="0" fontId="4" fillId="0" borderId="0" xfId="2" applyFont="1" applyFill="1" applyBorder="1" applyAlignment="1" applyProtection="1">
      <alignment horizontal="center" wrapText="1"/>
    </xf>
    <xf numFmtId="0" fontId="3" fillId="0" borderId="0" xfId="2" applyFont="1" applyFill="1" applyBorder="1" applyAlignment="1"/>
    <xf numFmtId="0" fontId="5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 applyProtection="1">
      <alignment horizontal="left"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center" vertical="center"/>
    </xf>
    <xf numFmtId="0" fontId="5" fillId="0" borderId="2" xfId="5" applyFont="1" applyFill="1" applyBorder="1" applyAlignment="1">
      <alignment horizontal="left" vertical="top" wrapText="1"/>
    </xf>
    <xf numFmtId="0" fontId="4" fillId="0" borderId="2" xfId="5" applyFont="1" applyFill="1" applyBorder="1" applyAlignment="1">
      <alignment horizontal="right" vertical="top" wrapText="1"/>
    </xf>
    <xf numFmtId="0" fontId="5" fillId="0" borderId="2" xfId="8" applyFont="1" applyFill="1" applyBorder="1" applyAlignment="1">
      <alignment horizontal="right" vertical="top"/>
    </xf>
    <xf numFmtId="0" fontId="5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>
      <alignment horizontal="center" vertical="top"/>
    </xf>
  </cellXfs>
  <cellStyles count="9">
    <cellStyle name="Comma" xfId="1" builtinId="3"/>
    <cellStyle name="Normal" xfId="0" builtinId="0"/>
    <cellStyle name="Normal_budget 2004-05_2.6.04" xfId="2"/>
    <cellStyle name="Normal_BUDGET FOR  03-04" xfId="3"/>
    <cellStyle name="Normal_BUDGET FOR  03-04..." xfId="4"/>
    <cellStyle name="Normal_budget for 03-04" xfId="5"/>
    <cellStyle name="Normal_BUDGET-2000" xfId="6"/>
    <cellStyle name="Normal_budgetDocNIC02-03" xfId="7"/>
    <cellStyle name="Normal_DEMAND17" xfId="8"/>
  </cellStyles>
  <dxfs count="0"/>
  <tableStyles count="0" defaultTableStyle="TableStyleMedium9" defaultPivotStyle="PivotStyleLight16"/>
  <colors>
    <mruColors>
      <color rgb="FFFF0066"/>
      <color rgb="FFFF33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185905</xdr:colOff>
      <xdr:row>25</xdr:row>
      <xdr:rowOff>164013</xdr:rowOff>
    </xdr:from>
    <xdr:to>
      <xdr:col>2</xdr:col>
      <xdr:colOff>1557505</xdr:colOff>
      <xdr:row>29</xdr:row>
      <xdr:rowOff>107984</xdr:rowOff>
    </xdr:to>
    <xdr:sp macro="" textlink="">
      <xdr:nvSpPr>
        <xdr:cNvPr id="1098" name="Text Box 6" hidden="1">
          <a:extLst>
            <a:ext uri="{FF2B5EF4-FFF2-40B4-BE49-F238E27FC236}">
              <a16:creationId xmlns=""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1114425" y="4924425"/>
          <a:ext cx="137160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6</xdr:col>
      <xdr:colOff>76895</xdr:colOff>
      <xdr:row>16</xdr:row>
      <xdr:rowOff>128448</xdr:rowOff>
    </xdr:from>
    <xdr:to>
      <xdr:col>7</xdr:col>
      <xdr:colOff>561521</xdr:colOff>
      <xdr:row>20</xdr:row>
      <xdr:rowOff>171673</xdr:rowOff>
    </xdr:to>
    <xdr:sp macro="" textlink="">
      <xdr:nvSpPr>
        <xdr:cNvPr id="1099" name="Text Box 21" hidden="1">
          <a:extLst>
            <a:ext uri="{FF2B5EF4-FFF2-40B4-BE49-F238E27FC236}">
              <a16:creationId xmlns=""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5962650" y="3009900"/>
          <a:ext cx="1200150" cy="895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7</xdr:col>
      <xdr:colOff>497087</xdr:colOff>
      <xdr:row>16</xdr:row>
      <xdr:rowOff>90348</xdr:rowOff>
    </xdr:from>
    <xdr:to>
      <xdr:col>9</xdr:col>
      <xdr:colOff>235803</xdr:colOff>
      <xdr:row>21</xdr:row>
      <xdr:rowOff>136694</xdr:rowOff>
    </xdr:to>
    <xdr:sp macro="" textlink="">
      <xdr:nvSpPr>
        <xdr:cNvPr id="1100" name="Text Box 23" hidden="1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7105650" y="2971800"/>
          <a:ext cx="1200150" cy="1104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C00000"/>
  </sheetPr>
  <dimension ref="A1:G172"/>
  <sheetViews>
    <sheetView tabSelected="1" view="pageBreakPreview" zoomScale="110" zoomScaleSheetLayoutView="110" workbookViewId="0">
      <selection activeCell="G18" sqref="G18"/>
    </sheetView>
  </sheetViews>
  <sheetFormatPr defaultColWidth="10.42578125" defaultRowHeight="12.75"/>
  <cols>
    <col min="1" max="1" width="5.7109375" style="14" customWidth="1"/>
    <col min="2" max="2" width="8.28515625" style="15" customWidth="1"/>
    <col min="3" max="3" width="40.7109375" style="16" customWidth="1"/>
    <col min="4" max="4" width="10.7109375" style="16" customWidth="1"/>
    <col min="5" max="5" width="10.7109375" style="94" customWidth="1"/>
    <col min="6" max="7" width="10.7109375" style="16" customWidth="1"/>
    <col min="8" max="16384" width="10.42578125" style="16"/>
  </cols>
  <sheetData>
    <row r="1" spans="1:7" ht="14.1" customHeight="1">
      <c r="A1" s="9"/>
      <c r="B1" s="10"/>
      <c r="D1" s="12" t="s">
        <v>0</v>
      </c>
      <c r="E1" s="16"/>
      <c r="F1" s="11"/>
      <c r="G1" s="11"/>
    </row>
    <row r="2" spans="1:7">
      <c r="A2" s="9"/>
      <c r="B2" s="10"/>
      <c r="C2" s="12"/>
      <c r="D2" s="13"/>
      <c r="E2" s="16"/>
      <c r="F2" s="11"/>
      <c r="G2" s="11"/>
    </row>
    <row r="3" spans="1:7" s="14" customFormat="1" ht="26.45" customHeight="1">
      <c r="A3" s="9"/>
      <c r="B3" s="10"/>
      <c r="C3" s="113" t="s">
        <v>47</v>
      </c>
      <c r="D3" s="115">
        <v>2012</v>
      </c>
      <c r="E3" s="182" t="s">
        <v>1</v>
      </c>
      <c r="F3" s="182"/>
      <c r="G3" s="182"/>
    </row>
    <row r="4" spans="1:7" ht="14.1" customHeight="1">
      <c r="C4" s="17" t="s">
        <v>2</v>
      </c>
      <c r="D4" s="116">
        <v>2059</v>
      </c>
      <c r="E4" s="117" t="s">
        <v>3</v>
      </c>
      <c r="F4" s="118"/>
      <c r="G4" s="118"/>
    </row>
    <row r="5" spans="1:7" ht="14.1" customHeight="1">
      <c r="C5" s="19" t="s">
        <v>59</v>
      </c>
      <c r="D5" s="119">
        <v>2406</v>
      </c>
      <c r="E5" s="120" t="s">
        <v>53</v>
      </c>
      <c r="F5" s="118"/>
      <c r="G5" s="118"/>
    </row>
    <row r="6" spans="1:7" ht="14.1" customHeight="1">
      <c r="C6" s="17"/>
      <c r="D6" s="121">
        <v>2407</v>
      </c>
      <c r="E6" s="122" t="s">
        <v>50</v>
      </c>
      <c r="F6" s="118"/>
      <c r="G6" s="118"/>
    </row>
    <row r="7" spans="1:7" ht="14.1" customHeight="1">
      <c r="C7" s="17"/>
      <c r="D7" s="121">
        <v>2515</v>
      </c>
      <c r="E7" s="123" t="s">
        <v>72</v>
      </c>
      <c r="F7" s="118"/>
      <c r="G7" s="118"/>
    </row>
    <row r="8" spans="1:7" ht="11.25" customHeight="1">
      <c r="C8" s="20"/>
      <c r="E8" s="102"/>
      <c r="F8" s="18"/>
      <c r="G8" s="18"/>
    </row>
    <row r="9" spans="1:7" s="105" customFormat="1" ht="15.75" customHeight="1">
      <c r="A9" s="175" t="s">
        <v>104</v>
      </c>
      <c r="B9" s="176"/>
      <c r="E9" s="177"/>
      <c r="F9" s="178"/>
      <c r="G9" s="178"/>
    </row>
    <row r="10" spans="1:7" ht="10.5" customHeight="1">
      <c r="A10" s="21"/>
      <c r="E10" s="17"/>
      <c r="F10" s="18"/>
      <c r="G10" s="18"/>
    </row>
    <row r="11" spans="1:7" ht="14.1" customHeight="1">
      <c r="A11" s="22"/>
      <c r="D11" s="149" t="s">
        <v>44</v>
      </c>
      <c r="E11" s="149" t="s">
        <v>4</v>
      </c>
      <c r="F11" s="149" t="s">
        <v>8</v>
      </c>
    </row>
    <row r="12" spans="1:7" ht="14.1" customHeight="1">
      <c r="A12" s="22"/>
      <c r="C12" s="150" t="s">
        <v>5</v>
      </c>
      <c r="D12" s="151">
        <f>G145</f>
        <v>126890</v>
      </c>
      <c r="E12" s="172" t="s">
        <v>6</v>
      </c>
      <c r="F12" s="151">
        <f>SUM(D12:E12)</f>
        <v>126890</v>
      </c>
    </row>
    <row r="13" spans="1:7" ht="14.1" customHeight="1">
      <c r="A13" s="22"/>
      <c r="D13" s="23"/>
      <c r="E13" s="23"/>
    </row>
    <row r="14" spans="1:7" ht="14.1" customHeight="1">
      <c r="A14" s="21" t="s">
        <v>43</v>
      </c>
      <c r="D14" s="24"/>
      <c r="E14" s="25"/>
      <c r="F14" s="24"/>
      <c r="G14" s="24"/>
    </row>
    <row r="15" spans="1:7" ht="14.1" customHeight="1">
      <c r="A15" s="1"/>
      <c r="B15" s="2"/>
      <c r="C15" s="3"/>
      <c r="D15" s="4"/>
      <c r="E15" s="8"/>
      <c r="F15" s="4"/>
      <c r="G15" s="5" t="s">
        <v>49</v>
      </c>
    </row>
    <row r="16" spans="1:7" s="99" customFormat="1" ht="26.45" customHeight="1">
      <c r="A16" s="136"/>
      <c r="B16" s="137"/>
      <c r="C16" s="138"/>
      <c r="D16" s="139" t="s">
        <v>74</v>
      </c>
      <c r="E16" s="140" t="s">
        <v>75</v>
      </c>
      <c r="F16" s="140" t="s">
        <v>76</v>
      </c>
      <c r="G16" s="140" t="s">
        <v>75</v>
      </c>
    </row>
    <row r="17" spans="1:7" s="155" customFormat="1">
      <c r="A17" s="1"/>
      <c r="B17" s="152" t="s">
        <v>7</v>
      </c>
      <c r="C17" s="153"/>
      <c r="D17" s="154" t="s">
        <v>77</v>
      </c>
      <c r="E17" s="154" t="s">
        <v>102</v>
      </c>
      <c r="F17" s="154" t="s">
        <v>102</v>
      </c>
      <c r="G17" s="154" t="s">
        <v>105</v>
      </c>
    </row>
    <row r="18" spans="1:7" s="99" customFormat="1" ht="12" customHeight="1">
      <c r="A18" s="6"/>
      <c r="B18" s="7"/>
      <c r="C18" s="3"/>
      <c r="D18" s="8"/>
      <c r="E18" s="8"/>
      <c r="F18" s="8"/>
      <c r="G18" s="8"/>
    </row>
    <row r="19" spans="1:7" ht="15.2" customHeight="1">
      <c r="A19" s="9"/>
      <c r="B19" s="10"/>
      <c r="C19" s="26" t="s">
        <v>9</v>
      </c>
      <c r="D19" s="27"/>
      <c r="E19" s="27"/>
      <c r="F19" s="27"/>
      <c r="G19" s="27"/>
    </row>
    <row r="20" spans="1:7" ht="27">
      <c r="A20" s="28" t="s">
        <v>10</v>
      </c>
      <c r="B20" s="29">
        <v>2012</v>
      </c>
      <c r="C20" s="30" t="s">
        <v>11</v>
      </c>
      <c r="D20" s="31"/>
      <c r="E20" s="31"/>
      <c r="F20" s="31"/>
      <c r="G20" s="31"/>
    </row>
    <row r="21" spans="1:7" s="14" customFormat="1" ht="15" customHeight="1">
      <c r="A21" s="28"/>
      <c r="B21" s="32" t="s">
        <v>12</v>
      </c>
      <c r="C21" s="33" t="s">
        <v>65</v>
      </c>
      <c r="D21" s="34"/>
      <c r="E21" s="34"/>
      <c r="F21" s="34"/>
      <c r="G21" s="34"/>
    </row>
    <row r="22" spans="1:7" ht="15.2" customHeight="1">
      <c r="A22" s="28"/>
      <c r="B22" s="35">
        <v>3.09</v>
      </c>
      <c r="C22" s="36" t="s">
        <v>13</v>
      </c>
      <c r="D22" s="131"/>
      <c r="E22" s="131"/>
      <c r="F22" s="132"/>
      <c r="G22" s="131"/>
    </row>
    <row r="23" spans="1:7" ht="14.25" customHeight="1">
      <c r="A23" s="28"/>
      <c r="B23" s="124" t="s">
        <v>14</v>
      </c>
      <c r="C23" s="110" t="s">
        <v>15</v>
      </c>
      <c r="D23" s="156">
        <v>26528</v>
      </c>
      <c r="E23" s="157">
        <v>29658</v>
      </c>
      <c r="F23" s="158">
        <v>29658</v>
      </c>
      <c r="G23" s="111">
        <v>15235</v>
      </c>
    </row>
    <row r="24" spans="1:7" ht="15.2" customHeight="1">
      <c r="A24" s="28"/>
      <c r="B24" s="124" t="s">
        <v>67</v>
      </c>
      <c r="C24" s="110" t="s">
        <v>48</v>
      </c>
      <c r="D24" s="156">
        <v>5284</v>
      </c>
      <c r="E24" s="157">
        <v>5088</v>
      </c>
      <c r="F24" s="157">
        <v>5088</v>
      </c>
      <c r="G24" s="111">
        <v>7702</v>
      </c>
    </row>
    <row r="25" spans="1:7" ht="15.2" customHeight="1">
      <c r="A25" s="28"/>
      <c r="B25" s="124" t="s">
        <v>83</v>
      </c>
      <c r="C25" s="133" t="s">
        <v>79</v>
      </c>
      <c r="D25" s="146">
        <v>0</v>
      </c>
      <c r="E25" s="156">
        <v>1</v>
      </c>
      <c r="F25" s="156">
        <v>1</v>
      </c>
      <c r="G25" s="111">
        <v>762</v>
      </c>
    </row>
    <row r="26" spans="1:7" ht="15.2" customHeight="1">
      <c r="A26" s="28"/>
      <c r="B26" s="124" t="s">
        <v>84</v>
      </c>
      <c r="C26" s="133" t="s">
        <v>80</v>
      </c>
      <c r="D26" s="146">
        <v>0</v>
      </c>
      <c r="E26" s="156">
        <v>1</v>
      </c>
      <c r="F26" s="156">
        <v>1</v>
      </c>
      <c r="G26" s="111">
        <v>13565</v>
      </c>
    </row>
    <row r="27" spans="1:7" ht="15.2" customHeight="1">
      <c r="A27" s="28"/>
      <c r="B27" s="124" t="s">
        <v>85</v>
      </c>
      <c r="C27" s="133" t="s">
        <v>81</v>
      </c>
      <c r="D27" s="146">
        <v>0</v>
      </c>
      <c r="E27" s="156">
        <v>1</v>
      </c>
      <c r="F27" s="156">
        <v>1</v>
      </c>
      <c r="G27" s="111">
        <v>1</v>
      </c>
    </row>
    <row r="28" spans="1:7" ht="15.2" customHeight="1">
      <c r="A28" s="28"/>
      <c r="B28" s="124" t="s">
        <v>86</v>
      </c>
      <c r="C28" s="133" t="s">
        <v>82</v>
      </c>
      <c r="D28" s="146">
        <v>0</v>
      </c>
      <c r="E28" s="156">
        <v>1</v>
      </c>
      <c r="F28" s="156">
        <v>1</v>
      </c>
      <c r="G28" s="111">
        <v>1</v>
      </c>
    </row>
    <row r="29" spans="1:7" ht="15.2" customHeight="1">
      <c r="A29" s="28"/>
      <c r="B29" s="124" t="s">
        <v>16</v>
      </c>
      <c r="C29" s="133" t="s">
        <v>87</v>
      </c>
      <c r="D29" s="156">
        <v>3500</v>
      </c>
      <c r="E29" s="157">
        <v>1999</v>
      </c>
      <c r="F29" s="158">
        <v>1999</v>
      </c>
      <c r="G29" s="111">
        <v>4200</v>
      </c>
    </row>
    <row r="30" spans="1:7" ht="15.2" customHeight="1">
      <c r="A30" s="28"/>
      <c r="B30" s="124" t="s">
        <v>88</v>
      </c>
      <c r="C30" s="133" t="s">
        <v>89</v>
      </c>
      <c r="D30" s="146">
        <v>0</v>
      </c>
      <c r="E30" s="156">
        <v>1</v>
      </c>
      <c r="F30" s="156">
        <v>1</v>
      </c>
      <c r="G30" s="111">
        <v>100</v>
      </c>
    </row>
    <row r="31" spans="1:7" ht="15.2" customHeight="1">
      <c r="A31" s="28"/>
      <c r="B31" s="124" t="s">
        <v>17</v>
      </c>
      <c r="C31" s="110" t="s">
        <v>18</v>
      </c>
      <c r="D31" s="156">
        <v>5659</v>
      </c>
      <c r="E31" s="157">
        <v>4656</v>
      </c>
      <c r="F31" s="158">
        <f>4656+5050</f>
        <v>9706</v>
      </c>
      <c r="G31" s="111">
        <v>5500</v>
      </c>
    </row>
    <row r="32" spans="1:7" ht="15.2" customHeight="1">
      <c r="A32" s="28"/>
      <c r="B32" s="124" t="s">
        <v>90</v>
      </c>
      <c r="C32" s="110" t="s">
        <v>91</v>
      </c>
      <c r="D32" s="146">
        <v>0</v>
      </c>
      <c r="E32" s="156">
        <v>1</v>
      </c>
      <c r="F32" s="156">
        <v>1</v>
      </c>
      <c r="G32" s="111">
        <v>1</v>
      </c>
    </row>
    <row r="33" spans="1:7" ht="15.2" customHeight="1">
      <c r="A33" s="28"/>
      <c r="B33" s="124" t="s">
        <v>96</v>
      </c>
      <c r="C33" s="110" t="s">
        <v>97</v>
      </c>
      <c r="D33" s="146">
        <v>0</v>
      </c>
      <c r="E33" s="156">
        <v>1</v>
      </c>
      <c r="F33" s="156">
        <v>1</v>
      </c>
      <c r="G33" s="111">
        <v>1</v>
      </c>
    </row>
    <row r="34" spans="1:7" ht="15.2" customHeight="1">
      <c r="A34" s="45" t="s">
        <v>8</v>
      </c>
      <c r="B34" s="46">
        <v>3.09</v>
      </c>
      <c r="C34" s="47" t="s">
        <v>13</v>
      </c>
      <c r="D34" s="43">
        <f t="shared" ref="D34:F34" si="0">SUM(D23:D33)</f>
        <v>40971</v>
      </c>
      <c r="E34" s="43">
        <f t="shared" si="0"/>
        <v>41408</v>
      </c>
      <c r="F34" s="43">
        <f t="shared" si="0"/>
        <v>46458</v>
      </c>
      <c r="G34" s="43">
        <v>47068</v>
      </c>
    </row>
    <row r="35" spans="1:7">
      <c r="A35" s="45"/>
      <c r="B35" s="96"/>
      <c r="C35" s="49"/>
      <c r="D35" s="41"/>
      <c r="E35" s="41"/>
      <c r="F35" s="40"/>
      <c r="G35" s="41"/>
    </row>
    <row r="36" spans="1:7" ht="28.15" customHeight="1">
      <c r="A36" s="45"/>
      <c r="B36" s="46">
        <v>3.101</v>
      </c>
      <c r="C36" s="76" t="s">
        <v>60</v>
      </c>
      <c r="D36" s="37"/>
      <c r="E36" s="37"/>
      <c r="F36" s="42"/>
      <c r="G36" s="37"/>
    </row>
    <row r="37" spans="1:7" ht="15.2" customHeight="1">
      <c r="A37" s="45"/>
      <c r="B37" s="125" t="s">
        <v>14</v>
      </c>
      <c r="C37" s="108" t="s">
        <v>15</v>
      </c>
      <c r="D37" s="156">
        <v>4200</v>
      </c>
      <c r="E37" s="157">
        <v>4299</v>
      </c>
      <c r="F37" s="157">
        <v>4299</v>
      </c>
      <c r="G37" s="111">
        <v>4299</v>
      </c>
    </row>
    <row r="38" spans="1:7" ht="15.2" customHeight="1">
      <c r="A38" s="45"/>
      <c r="B38" s="125" t="s">
        <v>83</v>
      </c>
      <c r="C38" s="133" t="s">
        <v>79</v>
      </c>
      <c r="D38" s="146">
        <v>0</v>
      </c>
      <c r="E38" s="156">
        <v>500</v>
      </c>
      <c r="F38" s="156">
        <v>500</v>
      </c>
      <c r="G38" s="111">
        <v>500</v>
      </c>
    </row>
    <row r="39" spans="1:7" ht="15.2" customHeight="1">
      <c r="A39" s="45"/>
      <c r="B39" s="125" t="s">
        <v>84</v>
      </c>
      <c r="C39" s="133" t="s">
        <v>80</v>
      </c>
      <c r="D39" s="146">
        <v>0</v>
      </c>
      <c r="E39" s="156">
        <v>1</v>
      </c>
      <c r="F39" s="156">
        <v>1</v>
      </c>
      <c r="G39" s="111">
        <v>1</v>
      </c>
    </row>
    <row r="40" spans="1:7" ht="28.15" customHeight="1">
      <c r="A40" s="45" t="s">
        <v>8</v>
      </c>
      <c r="B40" s="46">
        <v>3.101</v>
      </c>
      <c r="C40" s="76" t="s">
        <v>60</v>
      </c>
      <c r="D40" s="43">
        <f t="shared" ref="D40:F40" si="1">SUM(D37:D39)</f>
        <v>4200</v>
      </c>
      <c r="E40" s="43">
        <f t="shared" si="1"/>
        <v>4800</v>
      </c>
      <c r="F40" s="43">
        <f t="shared" si="1"/>
        <v>4800</v>
      </c>
      <c r="G40" s="43">
        <v>4800</v>
      </c>
    </row>
    <row r="41" spans="1:7" ht="15" customHeight="1">
      <c r="A41" s="45"/>
      <c r="B41" s="48"/>
      <c r="C41" s="49"/>
      <c r="D41" s="39"/>
      <c r="E41" s="39"/>
      <c r="F41" s="39"/>
      <c r="G41" s="39"/>
    </row>
    <row r="42" spans="1:7" ht="15" customHeight="1">
      <c r="A42" s="45"/>
      <c r="B42" s="46">
        <v>3.1019999999999999</v>
      </c>
      <c r="C42" s="47" t="s">
        <v>19</v>
      </c>
      <c r="D42" s="41"/>
      <c r="E42" s="41"/>
      <c r="F42" s="41"/>
      <c r="G42" s="41"/>
    </row>
    <row r="43" spans="1:7" ht="15" customHeight="1">
      <c r="A43" s="45"/>
      <c r="B43" s="134" t="s">
        <v>92</v>
      </c>
      <c r="C43" s="49" t="s">
        <v>93</v>
      </c>
      <c r="D43" s="50">
        <v>0</v>
      </c>
      <c r="E43" s="52">
        <v>10000</v>
      </c>
      <c r="F43" s="52">
        <v>10000</v>
      </c>
      <c r="G43" s="109">
        <v>10000</v>
      </c>
    </row>
    <row r="44" spans="1:7" ht="15" customHeight="1">
      <c r="A44" s="45"/>
      <c r="B44" s="125" t="s">
        <v>20</v>
      </c>
      <c r="C44" s="108" t="s">
        <v>21</v>
      </c>
      <c r="D44" s="52">
        <v>10000</v>
      </c>
      <c r="E44" s="50">
        <v>0</v>
      </c>
      <c r="F44" s="50">
        <v>0</v>
      </c>
      <c r="G44" s="50">
        <v>0</v>
      </c>
    </row>
    <row r="45" spans="1:7" s="141" customFormat="1" ht="15" customHeight="1">
      <c r="A45" s="53" t="s">
        <v>8</v>
      </c>
      <c r="B45" s="54">
        <v>3.1019999999999999</v>
      </c>
      <c r="C45" s="112" t="s">
        <v>19</v>
      </c>
      <c r="D45" s="43">
        <f t="shared" ref="D45:F45" si="2">SUM(D43:D44)</f>
        <v>10000</v>
      </c>
      <c r="E45" s="43">
        <f t="shared" si="2"/>
        <v>10000</v>
      </c>
      <c r="F45" s="43">
        <f t="shared" si="2"/>
        <v>10000</v>
      </c>
      <c r="G45" s="43">
        <v>10000</v>
      </c>
    </row>
    <row r="46" spans="1:7" ht="15" customHeight="1">
      <c r="A46" s="45"/>
      <c r="B46" s="48"/>
      <c r="C46" s="49"/>
      <c r="D46" s="41"/>
      <c r="E46" s="41"/>
      <c r="F46" s="41"/>
      <c r="G46" s="41"/>
    </row>
    <row r="47" spans="1:7" ht="15" customHeight="1">
      <c r="A47" s="45"/>
      <c r="B47" s="46">
        <v>3.1030000000000002</v>
      </c>
      <c r="C47" s="47" t="s">
        <v>22</v>
      </c>
      <c r="D47" s="41"/>
      <c r="E47" s="41"/>
      <c r="F47" s="41"/>
      <c r="G47" s="41"/>
    </row>
    <row r="48" spans="1:7" ht="15" customHeight="1">
      <c r="A48" s="45"/>
      <c r="B48" s="125" t="s">
        <v>14</v>
      </c>
      <c r="C48" s="108" t="s">
        <v>15</v>
      </c>
      <c r="D48" s="52">
        <v>38679</v>
      </c>
      <c r="E48" s="159">
        <v>41120</v>
      </c>
      <c r="F48" s="159">
        <v>41120</v>
      </c>
      <c r="G48" s="109">
        <v>20733</v>
      </c>
    </row>
    <row r="49" spans="1:7" ht="15.2" customHeight="1">
      <c r="A49" s="28"/>
      <c r="B49" s="124" t="s">
        <v>83</v>
      </c>
      <c r="C49" s="133" t="s">
        <v>79</v>
      </c>
      <c r="D49" s="146">
        <v>0</v>
      </c>
      <c r="E49" s="156">
        <v>1</v>
      </c>
      <c r="F49" s="156">
        <v>1</v>
      </c>
      <c r="G49" s="111">
        <v>1037</v>
      </c>
    </row>
    <row r="50" spans="1:7" ht="15.2" customHeight="1">
      <c r="A50" s="28"/>
      <c r="B50" s="124" t="s">
        <v>84</v>
      </c>
      <c r="C50" s="133" t="s">
        <v>80</v>
      </c>
      <c r="D50" s="146">
        <v>0</v>
      </c>
      <c r="E50" s="156">
        <v>1</v>
      </c>
      <c r="F50" s="156">
        <v>1</v>
      </c>
      <c r="G50" s="111">
        <v>18228</v>
      </c>
    </row>
    <row r="51" spans="1:7" ht="15" customHeight="1">
      <c r="A51" s="45"/>
      <c r="B51" s="125" t="s">
        <v>17</v>
      </c>
      <c r="C51" s="108" t="s">
        <v>18</v>
      </c>
      <c r="D51" s="52">
        <v>250</v>
      </c>
      <c r="E51" s="159">
        <v>249</v>
      </c>
      <c r="F51" s="159">
        <v>249</v>
      </c>
      <c r="G51" s="109">
        <v>249</v>
      </c>
    </row>
    <row r="52" spans="1:7" ht="15" customHeight="1">
      <c r="A52" s="45"/>
      <c r="B52" s="125" t="s">
        <v>90</v>
      </c>
      <c r="C52" s="108" t="s">
        <v>91</v>
      </c>
      <c r="D52" s="50">
        <v>0</v>
      </c>
      <c r="E52" s="52">
        <v>1</v>
      </c>
      <c r="F52" s="52">
        <v>1</v>
      </c>
      <c r="G52" s="109">
        <v>1</v>
      </c>
    </row>
    <row r="53" spans="1:7" ht="15" customHeight="1">
      <c r="A53" s="45"/>
      <c r="B53" s="125" t="s">
        <v>92</v>
      </c>
      <c r="C53" s="108" t="s">
        <v>93</v>
      </c>
      <c r="D53" s="50">
        <v>0</v>
      </c>
      <c r="E53" s="52">
        <v>7400</v>
      </c>
      <c r="F53" s="52">
        <v>7400</v>
      </c>
      <c r="G53" s="109">
        <v>11500</v>
      </c>
    </row>
    <row r="54" spans="1:7" ht="15" customHeight="1">
      <c r="A54" s="45"/>
      <c r="B54" s="125" t="s">
        <v>23</v>
      </c>
      <c r="C54" s="108" t="s">
        <v>24</v>
      </c>
      <c r="D54" s="156">
        <v>10599</v>
      </c>
      <c r="E54" s="146">
        <v>0</v>
      </c>
      <c r="F54" s="146">
        <v>0</v>
      </c>
      <c r="G54" s="50">
        <v>0</v>
      </c>
    </row>
    <row r="55" spans="1:7" ht="15" customHeight="1">
      <c r="A55" s="45" t="s">
        <v>8</v>
      </c>
      <c r="B55" s="46">
        <v>3.1030000000000002</v>
      </c>
      <c r="C55" s="47" t="s">
        <v>22</v>
      </c>
      <c r="D55" s="43">
        <f t="shared" ref="D55:F55" si="3">SUM(D48:D54)</f>
        <v>49528</v>
      </c>
      <c r="E55" s="43">
        <f t="shared" si="3"/>
        <v>48772</v>
      </c>
      <c r="F55" s="43">
        <f t="shared" si="3"/>
        <v>48772</v>
      </c>
      <c r="G55" s="43">
        <v>51748</v>
      </c>
    </row>
    <row r="56" spans="1:7" ht="15" customHeight="1">
      <c r="A56" s="45"/>
      <c r="B56" s="46"/>
      <c r="C56" s="47"/>
      <c r="D56" s="41"/>
      <c r="E56" s="56"/>
      <c r="F56" s="55"/>
      <c r="G56" s="41"/>
    </row>
    <row r="57" spans="1:7" ht="15" customHeight="1">
      <c r="A57" s="45"/>
      <c r="B57" s="46">
        <v>3.1040000000000001</v>
      </c>
      <c r="C57" s="47" t="s">
        <v>25</v>
      </c>
      <c r="D57" s="39"/>
      <c r="E57" s="39"/>
      <c r="F57" s="44"/>
      <c r="G57" s="39"/>
    </row>
    <row r="58" spans="1:7" ht="15" customHeight="1">
      <c r="A58" s="45"/>
      <c r="B58" s="134" t="s">
        <v>84</v>
      </c>
      <c r="C58" s="49" t="s">
        <v>80</v>
      </c>
      <c r="D58" s="146">
        <v>0</v>
      </c>
      <c r="E58" s="156">
        <v>2100</v>
      </c>
      <c r="F58" s="156">
        <v>2100</v>
      </c>
      <c r="G58" s="39">
        <v>2100</v>
      </c>
    </row>
    <row r="59" spans="1:7" ht="15" customHeight="1">
      <c r="A59" s="28"/>
      <c r="B59" s="38" t="s">
        <v>26</v>
      </c>
      <c r="C59" s="33" t="s">
        <v>25</v>
      </c>
      <c r="D59" s="156">
        <v>3500</v>
      </c>
      <c r="E59" s="146">
        <v>0</v>
      </c>
      <c r="F59" s="146">
        <v>0</v>
      </c>
      <c r="G59" s="146">
        <v>0</v>
      </c>
    </row>
    <row r="60" spans="1:7" ht="15" customHeight="1">
      <c r="A60" s="28"/>
      <c r="B60" s="38" t="s">
        <v>27</v>
      </c>
      <c r="C60" s="33" t="s">
        <v>28</v>
      </c>
      <c r="D60" s="156">
        <v>100</v>
      </c>
      <c r="E60" s="146">
        <v>0</v>
      </c>
      <c r="F60" s="146">
        <v>0</v>
      </c>
      <c r="G60" s="50">
        <v>0</v>
      </c>
    </row>
    <row r="61" spans="1:7" ht="15" customHeight="1">
      <c r="A61" s="45" t="s">
        <v>8</v>
      </c>
      <c r="B61" s="46">
        <v>3.1040000000000001</v>
      </c>
      <c r="C61" s="47" t="s">
        <v>25</v>
      </c>
      <c r="D61" s="43">
        <f t="shared" ref="D61:F61" si="4">SUM(D58:D60)</f>
        <v>3600</v>
      </c>
      <c r="E61" s="43">
        <f t="shared" si="4"/>
        <v>2100</v>
      </c>
      <c r="F61" s="43">
        <f t="shared" si="4"/>
        <v>2100</v>
      </c>
      <c r="G61" s="43">
        <v>2100</v>
      </c>
    </row>
    <row r="62" spans="1:7" ht="12" customHeight="1">
      <c r="A62" s="28"/>
      <c r="B62" s="38"/>
      <c r="C62" s="33"/>
      <c r="D62" s="39"/>
      <c r="E62" s="39"/>
      <c r="F62" s="39"/>
      <c r="G62" s="39"/>
    </row>
    <row r="63" spans="1:7" ht="14.45" customHeight="1">
      <c r="A63" s="28"/>
      <c r="B63" s="35">
        <v>3.105</v>
      </c>
      <c r="C63" s="36" t="s">
        <v>29</v>
      </c>
      <c r="D63" s="39"/>
      <c r="E63" s="39"/>
      <c r="F63" s="39"/>
      <c r="G63" s="39"/>
    </row>
    <row r="64" spans="1:7" ht="14.45" customHeight="1">
      <c r="A64" s="28"/>
      <c r="B64" s="38" t="s">
        <v>27</v>
      </c>
      <c r="C64" s="33" t="s">
        <v>29</v>
      </c>
      <c r="D64" s="156">
        <v>500</v>
      </c>
      <c r="E64" s="146">
        <v>0</v>
      </c>
      <c r="F64" s="146">
        <v>0</v>
      </c>
      <c r="G64" s="50">
        <v>0</v>
      </c>
    </row>
    <row r="65" spans="1:7" ht="14.45" customHeight="1">
      <c r="A65" s="28" t="s">
        <v>8</v>
      </c>
      <c r="B65" s="35">
        <v>3.105</v>
      </c>
      <c r="C65" s="36" t="s">
        <v>29</v>
      </c>
      <c r="D65" s="43">
        <f t="shared" ref="D65:F65" si="5">SUM(D64)</f>
        <v>500</v>
      </c>
      <c r="E65" s="147">
        <f t="shared" si="5"/>
        <v>0</v>
      </c>
      <c r="F65" s="147">
        <f t="shared" si="5"/>
        <v>0</v>
      </c>
      <c r="G65" s="147">
        <v>0</v>
      </c>
    </row>
    <row r="66" spans="1:7" ht="12" customHeight="1">
      <c r="A66" s="28"/>
      <c r="B66" s="38"/>
      <c r="C66" s="33"/>
      <c r="D66" s="39"/>
      <c r="E66" s="39"/>
      <c r="F66" s="39"/>
      <c r="G66" s="39"/>
    </row>
    <row r="67" spans="1:7" ht="14.45" customHeight="1">
      <c r="A67" s="28"/>
      <c r="B67" s="35">
        <v>3.1059999999999999</v>
      </c>
      <c r="C67" s="36" t="s">
        <v>30</v>
      </c>
      <c r="D67" s="41"/>
      <c r="E67" s="41"/>
      <c r="F67" s="41"/>
      <c r="G67" s="39"/>
    </row>
    <row r="68" spans="1:7" ht="15" customHeight="1">
      <c r="A68" s="45"/>
      <c r="B68" s="125" t="s">
        <v>92</v>
      </c>
      <c r="C68" s="108" t="s">
        <v>93</v>
      </c>
      <c r="D68" s="50">
        <v>0</v>
      </c>
      <c r="E68" s="52">
        <v>25</v>
      </c>
      <c r="F68" s="52">
        <v>25</v>
      </c>
      <c r="G68" s="109">
        <v>25</v>
      </c>
    </row>
    <row r="69" spans="1:7" ht="14.45" customHeight="1">
      <c r="A69" s="45"/>
      <c r="B69" s="48" t="s">
        <v>23</v>
      </c>
      <c r="C69" s="49" t="s">
        <v>24</v>
      </c>
      <c r="D69" s="57">
        <v>25</v>
      </c>
      <c r="E69" s="148">
        <v>0</v>
      </c>
      <c r="F69" s="148">
        <v>0</v>
      </c>
      <c r="G69" s="50">
        <v>0</v>
      </c>
    </row>
    <row r="70" spans="1:7" ht="14.45" customHeight="1">
      <c r="A70" s="45" t="s">
        <v>8</v>
      </c>
      <c r="B70" s="35">
        <v>3.1059999999999999</v>
      </c>
      <c r="C70" s="47" t="s">
        <v>30</v>
      </c>
      <c r="D70" s="43">
        <f t="shared" ref="D70:F70" si="6">SUM(D68:D69)</f>
        <v>25</v>
      </c>
      <c r="E70" s="43">
        <f t="shared" si="6"/>
        <v>25</v>
      </c>
      <c r="F70" s="43">
        <f t="shared" si="6"/>
        <v>25</v>
      </c>
      <c r="G70" s="43">
        <v>25</v>
      </c>
    </row>
    <row r="71" spans="1:7" ht="12" customHeight="1">
      <c r="A71" s="45"/>
      <c r="B71" s="48"/>
      <c r="C71" s="49"/>
      <c r="D71" s="41"/>
      <c r="E71" s="41"/>
      <c r="F71" s="41"/>
      <c r="G71" s="41"/>
    </row>
    <row r="72" spans="1:7" ht="14.45" customHeight="1">
      <c r="A72" s="45"/>
      <c r="B72" s="35">
        <v>3.1070000000000002</v>
      </c>
      <c r="C72" s="47" t="s">
        <v>64</v>
      </c>
      <c r="D72" s="39"/>
      <c r="E72" s="39"/>
      <c r="F72" s="39"/>
      <c r="G72" s="39"/>
    </row>
    <row r="73" spans="1:7" ht="15" customHeight="1">
      <c r="A73" s="45"/>
      <c r="B73" s="125" t="s">
        <v>92</v>
      </c>
      <c r="C73" s="108" t="s">
        <v>93</v>
      </c>
      <c r="D73" s="50">
        <v>0</v>
      </c>
      <c r="E73" s="52">
        <v>400</v>
      </c>
      <c r="F73" s="52">
        <v>400</v>
      </c>
      <c r="G73" s="109">
        <v>400</v>
      </c>
    </row>
    <row r="74" spans="1:7" ht="14.45" customHeight="1">
      <c r="A74" s="45"/>
      <c r="B74" s="126" t="s">
        <v>20</v>
      </c>
      <c r="C74" s="49" t="s">
        <v>31</v>
      </c>
      <c r="D74" s="156">
        <v>400</v>
      </c>
      <c r="E74" s="146">
        <v>0</v>
      </c>
      <c r="F74" s="146">
        <v>0</v>
      </c>
      <c r="G74" s="50">
        <v>0</v>
      </c>
    </row>
    <row r="75" spans="1:7" ht="14.45" customHeight="1">
      <c r="A75" s="45" t="s">
        <v>8</v>
      </c>
      <c r="B75" s="35">
        <v>3.1070000000000002</v>
      </c>
      <c r="C75" s="47" t="s">
        <v>64</v>
      </c>
      <c r="D75" s="43">
        <f t="shared" ref="D75:F75" si="7">SUM(D73:D74)</f>
        <v>400</v>
      </c>
      <c r="E75" s="43">
        <f t="shared" si="7"/>
        <v>400</v>
      </c>
      <c r="F75" s="43">
        <f t="shared" si="7"/>
        <v>400</v>
      </c>
      <c r="G75" s="43">
        <v>400</v>
      </c>
    </row>
    <row r="76" spans="1:7" ht="12" customHeight="1">
      <c r="A76" s="28"/>
      <c r="B76" s="38"/>
      <c r="C76" s="33"/>
      <c r="D76" s="39"/>
      <c r="E76" s="39"/>
      <c r="F76" s="39"/>
      <c r="G76" s="39"/>
    </row>
    <row r="77" spans="1:7" ht="14.45" customHeight="1">
      <c r="A77" s="28"/>
      <c r="B77" s="35">
        <v>3.1080000000000001</v>
      </c>
      <c r="C77" s="36" t="s">
        <v>32</v>
      </c>
      <c r="D77" s="39"/>
      <c r="E77" s="39"/>
      <c r="F77" s="39"/>
      <c r="G77" s="39"/>
    </row>
    <row r="78" spans="1:7" ht="14.45" customHeight="1">
      <c r="A78" s="45"/>
      <c r="B78" s="48" t="s">
        <v>16</v>
      </c>
      <c r="C78" s="133" t="s">
        <v>87</v>
      </c>
      <c r="D78" s="156">
        <v>1294</v>
      </c>
      <c r="E78" s="156">
        <v>1300</v>
      </c>
      <c r="F78" s="156">
        <f>1300+700</f>
        <v>2000</v>
      </c>
      <c r="G78" s="41">
        <v>1300</v>
      </c>
    </row>
    <row r="79" spans="1:7" ht="14.45" customHeight="1">
      <c r="A79" s="45" t="s">
        <v>8</v>
      </c>
      <c r="B79" s="46">
        <v>3.1080000000000001</v>
      </c>
      <c r="C79" s="47" t="s">
        <v>32</v>
      </c>
      <c r="D79" s="43">
        <f t="shared" ref="D79:F79" si="8">SUM(D78)</f>
        <v>1294</v>
      </c>
      <c r="E79" s="43">
        <f t="shared" si="8"/>
        <v>1300</v>
      </c>
      <c r="F79" s="43">
        <f t="shared" si="8"/>
        <v>2000</v>
      </c>
      <c r="G79" s="43">
        <v>1300</v>
      </c>
    </row>
    <row r="80" spans="1:7" ht="14.45" customHeight="1">
      <c r="A80" s="45" t="s">
        <v>8</v>
      </c>
      <c r="B80" s="96" t="s">
        <v>12</v>
      </c>
      <c r="C80" s="49" t="s">
        <v>65</v>
      </c>
      <c r="D80" s="43">
        <f t="shared" ref="D80:F80" si="9">D79+D75+D70+D65+D61+D55+D45+D40+D34</f>
        <v>110518</v>
      </c>
      <c r="E80" s="43">
        <f t="shared" si="9"/>
        <v>108805</v>
      </c>
      <c r="F80" s="43">
        <f t="shared" si="9"/>
        <v>114555</v>
      </c>
      <c r="G80" s="43">
        <v>117441</v>
      </c>
    </row>
    <row r="81" spans="1:7" ht="27">
      <c r="A81" s="45" t="s">
        <v>8</v>
      </c>
      <c r="B81" s="95">
        <v>2012</v>
      </c>
      <c r="C81" s="76" t="s">
        <v>11</v>
      </c>
      <c r="D81" s="57">
        <f t="shared" ref="D81:F81" si="10">D80</f>
        <v>110518</v>
      </c>
      <c r="E81" s="57">
        <f t="shared" si="10"/>
        <v>108805</v>
      </c>
      <c r="F81" s="57">
        <f t="shared" si="10"/>
        <v>114555</v>
      </c>
      <c r="G81" s="57">
        <v>117441</v>
      </c>
    </row>
    <row r="82" spans="1:7">
      <c r="A82" s="45"/>
      <c r="B82" s="96"/>
      <c r="C82" s="174"/>
      <c r="D82" s="41"/>
      <c r="E82" s="41"/>
      <c r="F82" s="40"/>
      <c r="G82" s="41"/>
    </row>
    <row r="83" spans="1:7" ht="14.45" customHeight="1">
      <c r="A83" s="45" t="s">
        <v>10</v>
      </c>
      <c r="B83" s="58">
        <v>2059</v>
      </c>
      <c r="C83" s="59" t="s">
        <v>3</v>
      </c>
      <c r="D83" s="41"/>
      <c r="E83" s="41"/>
      <c r="F83" s="40"/>
      <c r="G83" s="41"/>
    </row>
    <row r="84" spans="1:7" ht="14.45" customHeight="1">
      <c r="A84" s="60"/>
      <c r="B84" s="61">
        <v>60</v>
      </c>
      <c r="C84" s="62" t="s">
        <v>33</v>
      </c>
      <c r="D84" s="41"/>
      <c r="E84" s="41"/>
      <c r="F84" s="40"/>
      <c r="G84" s="41"/>
    </row>
    <row r="85" spans="1:7" ht="14.45" customHeight="1">
      <c r="A85" s="45"/>
      <c r="B85" s="63">
        <v>60.052999999999997</v>
      </c>
      <c r="C85" s="59" t="s">
        <v>34</v>
      </c>
      <c r="D85" s="41"/>
      <c r="E85" s="41"/>
      <c r="F85" s="40"/>
      <c r="G85" s="41"/>
    </row>
    <row r="86" spans="1:7" ht="14.45" customHeight="1">
      <c r="A86" s="45"/>
      <c r="B86" s="64">
        <v>60</v>
      </c>
      <c r="C86" s="62" t="s">
        <v>42</v>
      </c>
      <c r="D86" s="41"/>
      <c r="E86" s="41"/>
      <c r="F86" s="40"/>
      <c r="G86" s="41"/>
    </row>
    <row r="87" spans="1:7" ht="28.15" customHeight="1">
      <c r="A87" s="45"/>
      <c r="B87" s="61">
        <v>67</v>
      </c>
      <c r="C87" s="62" t="s">
        <v>45</v>
      </c>
      <c r="D87" s="41"/>
      <c r="E87" s="41"/>
      <c r="F87" s="40"/>
      <c r="G87" s="41"/>
    </row>
    <row r="88" spans="1:7" ht="14.45" customHeight="1">
      <c r="A88" s="45"/>
      <c r="B88" s="61" t="s">
        <v>103</v>
      </c>
      <c r="C88" s="62" t="s">
        <v>93</v>
      </c>
      <c r="D88" s="50">
        <v>0</v>
      </c>
      <c r="E88" s="52">
        <v>300</v>
      </c>
      <c r="F88" s="52">
        <v>300</v>
      </c>
      <c r="G88" s="52">
        <v>300</v>
      </c>
    </row>
    <row r="89" spans="1:7" s="173" customFormat="1" ht="14.45" customHeight="1">
      <c r="A89" s="45"/>
      <c r="B89" s="64" t="s">
        <v>38</v>
      </c>
      <c r="C89" s="62" t="s">
        <v>48</v>
      </c>
      <c r="D89" s="57">
        <v>438</v>
      </c>
      <c r="E89" s="148">
        <v>0</v>
      </c>
      <c r="F89" s="148">
        <v>0</v>
      </c>
      <c r="G89" s="148">
        <v>0</v>
      </c>
    </row>
    <row r="90" spans="1:7" ht="28.15" customHeight="1">
      <c r="A90" s="53" t="s">
        <v>8</v>
      </c>
      <c r="B90" s="181">
        <v>67</v>
      </c>
      <c r="C90" s="142" t="s">
        <v>45</v>
      </c>
      <c r="D90" s="57">
        <f t="shared" ref="D90:F90" si="11">SUM(D88:D89)</f>
        <v>438</v>
      </c>
      <c r="E90" s="57">
        <f t="shared" si="11"/>
        <v>300</v>
      </c>
      <c r="F90" s="57">
        <f t="shared" si="11"/>
        <v>300</v>
      </c>
      <c r="G90" s="57">
        <v>300</v>
      </c>
    </row>
    <row r="91" spans="1:7" s="173" customFormat="1" ht="14.45" customHeight="1">
      <c r="A91" s="45" t="s">
        <v>8</v>
      </c>
      <c r="B91" s="64">
        <v>60</v>
      </c>
      <c r="C91" s="62" t="s">
        <v>42</v>
      </c>
      <c r="D91" s="57">
        <f t="shared" ref="D91:F91" si="12">D90</f>
        <v>438</v>
      </c>
      <c r="E91" s="57">
        <f t="shared" si="12"/>
        <v>300</v>
      </c>
      <c r="F91" s="57">
        <f t="shared" si="12"/>
        <v>300</v>
      </c>
      <c r="G91" s="57">
        <v>300</v>
      </c>
    </row>
    <row r="92" spans="1:7" s="173" customFormat="1" ht="12" customHeight="1">
      <c r="A92" s="45"/>
      <c r="B92" s="64"/>
      <c r="C92" s="62"/>
      <c r="D92" s="52"/>
      <c r="E92" s="52"/>
      <c r="F92" s="144"/>
      <c r="G92" s="41"/>
    </row>
    <row r="93" spans="1:7" ht="14.45" customHeight="1">
      <c r="A93" s="45"/>
      <c r="B93" s="64">
        <v>61</v>
      </c>
      <c r="C93" s="62" t="s">
        <v>41</v>
      </c>
      <c r="D93" s="56"/>
      <c r="E93" s="56"/>
      <c r="F93" s="55"/>
      <c r="G93" s="41"/>
    </row>
    <row r="94" spans="1:7" ht="28.15" customHeight="1">
      <c r="A94" s="28"/>
      <c r="B94" s="66">
        <v>68</v>
      </c>
      <c r="C94" s="62" t="s">
        <v>45</v>
      </c>
      <c r="D94" s="56"/>
      <c r="E94" s="56"/>
      <c r="F94" s="55"/>
      <c r="G94" s="41"/>
    </row>
    <row r="95" spans="1:7" ht="14.45" customHeight="1">
      <c r="A95" s="45"/>
      <c r="B95" s="64" t="s">
        <v>39</v>
      </c>
      <c r="C95" s="62" t="s">
        <v>94</v>
      </c>
      <c r="D95" s="52">
        <v>799</v>
      </c>
      <c r="E95" s="52">
        <v>800</v>
      </c>
      <c r="F95" s="52">
        <v>800</v>
      </c>
      <c r="G95" s="41">
        <v>800</v>
      </c>
    </row>
    <row r="96" spans="1:7" ht="14.45" customHeight="1">
      <c r="A96" s="28"/>
      <c r="B96" s="64" t="s">
        <v>40</v>
      </c>
      <c r="C96" s="67" t="s">
        <v>95</v>
      </c>
      <c r="D96" s="57">
        <v>750</v>
      </c>
      <c r="E96" s="57">
        <v>749</v>
      </c>
      <c r="F96" s="57">
        <v>749</v>
      </c>
      <c r="G96" s="97">
        <v>749</v>
      </c>
    </row>
    <row r="97" spans="1:7" ht="28.15" customHeight="1">
      <c r="A97" s="28" t="s">
        <v>8</v>
      </c>
      <c r="B97" s="66">
        <v>68</v>
      </c>
      <c r="C97" s="62" t="s">
        <v>45</v>
      </c>
      <c r="D97" s="52">
        <f t="shared" ref="D97:F97" si="13">SUM(D95:D96)</f>
        <v>1549</v>
      </c>
      <c r="E97" s="52">
        <f t="shared" si="13"/>
        <v>1549</v>
      </c>
      <c r="F97" s="52">
        <f t="shared" si="13"/>
        <v>1549</v>
      </c>
      <c r="G97" s="52">
        <v>1549</v>
      </c>
    </row>
    <row r="98" spans="1:7" ht="14.85" customHeight="1">
      <c r="A98" s="45" t="s">
        <v>8</v>
      </c>
      <c r="B98" s="64">
        <v>61</v>
      </c>
      <c r="C98" s="62" t="s">
        <v>41</v>
      </c>
      <c r="D98" s="43">
        <f t="shared" ref="D98:F98" si="14">D97</f>
        <v>1549</v>
      </c>
      <c r="E98" s="43">
        <f t="shared" si="14"/>
        <v>1549</v>
      </c>
      <c r="F98" s="43">
        <f t="shared" si="14"/>
        <v>1549</v>
      </c>
      <c r="G98" s="43">
        <v>1549</v>
      </c>
    </row>
    <row r="99" spans="1:7" ht="14.85" customHeight="1">
      <c r="A99" s="60" t="s">
        <v>8</v>
      </c>
      <c r="B99" s="63">
        <v>60.052999999999997</v>
      </c>
      <c r="C99" s="59" t="s">
        <v>34</v>
      </c>
      <c r="D99" s="43">
        <f t="shared" ref="D99:F99" si="15">D98+D91</f>
        <v>1987</v>
      </c>
      <c r="E99" s="43">
        <f t="shared" si="15"/>
        <v>1849</v>
      </c>
      <c r="F99" s="43">
        <f t="shared" si="15"/>
        <v>1849</v>
      </c>
      <c r="G99" s="43">
        <v>1849</v>
      </c>
    </row>
    <row r="100" spans="1:7" ht="12" customHeight="1">
      <c r="A100" s="68"/>
      <c r="B100" s="66"/>
      <c r="C100" s="67"/>
      <c r="D100" s="70"/>
      <c r="E100" s="70"/>
      <c r="F100" s="69"/>
      <c r="G100" s="70"/>
    </row>
    <row r="101" spans="1:7" ht="14.45" customHeight="1">
      <c r="A101" s="68"/>
      <c r="B101" s="71">
        <v>60.103000000000002</v>
      </c>
      <c r="C101" s="72" t="s">
        <v>36</v>
      </c>
      <c r="D101" s="70"/>
      <c r="E101" s="70"/>
      <c r="F101" s="69"/>
      <c r="G101" s="70"/>
    </row>
    <row r="102" spans="1:7" ht="14.45" customHeight="1">
      <c r="A102" s="68"/>
      <c r="B102" s="73">
        <v>44</v>
      </c>
      <c r="C102" s="67" t="s">
        <v>35</v>
      </c>
      <c r="D102" s="70"/>
      <c r="E102" s="70"/>
      <c r="F102" s="69"/>
      <c r="G102" s="70"/>
    </row>
    <row r="103" spans="1:7" ht="15" customHeight="1">
      <c r="A103" s="45"/>
      <c r="B103" s="125" t="s">
        <v>98</v>
      </c>
      <c r="C103" s="108" t="s">
        <v>93</v>
      </c>
      <c r="D103" s="50">
        <v>0</v>
      </c>
      <c r="E103" s="52">
        <v>450</v>
      </c>
      <c r="F103" s="52">
        <v>450</v>
      </c>
      <c r="G103" s="109">
        <v>450</v>
      </c>
    </row>
    <row r="104" spans="1:7" ht="27.95" customHeight="1">
      <c r="A104" s="68"/>
      <c r="B104" s="128" t="s">
        <v>37</v>
      </c>
      <c r="C104" s="104" t="s">
        <v>46</v>
      </c>
      <c r="D104" s="57">
        <v>450</v>
      </c>
      <c r="E104" s="148">
        <v>0</v>
      </c>
      <c r="F104" s="148">
        <v>0</v>
      </c>
      <c r="G104" s="148">
        <v>0</v>
      </c>
    </row>
    <row r="105" spans="1:7" ht="14.45" customHeight="1">
      <c r="A105" s="60" t="s">
        <v>8</v>
      </c>
      <c r="B105" s="130">
        <v>44</v>
      </c>
      <c r="C105" s="62" t="s">
        <v>35</v>
      </c>
      <c r="D105" s="57">
        <f t="shared" ref="D105:F105" si="16">SUM(D103:D104)</f>
        <v>450</v>
      </c>
      <c r="E105" s="57">
        <f t="shared" si="16"/>
        <v>450</v>
      </c>
      <c r="F105" s="57">
        <f t="shared" si="16"/>
        <v>450</v>
      </c>
      <c r="G105" s="57">
        <v>450</v>
      </c>
    </row>
    <row r="106" spans="1:7" ht="14.45" customHeight="1">
      <c r="A106" s="60" t="s">
        <v>8</v>
      </c>
      <c r="B106" s="63">
        <v>60.103000000000002</v>
      </c>
      <c r="C106" s="59" t="s">
        <v>36</v>
      </c>
      <c r="D106" s="57">
        <f t="shared" ref="D106:F106" si="17">D105</f>
        <v>450</v>
      </c>
      <c r="E106" s="57">
        <f t="shared" si="17"/>
        <v>450</v>
      </c>
      <c r="F106" s="57">
        <f t="shared" si="17"/>
        <v>450</v>
      </c>
      <c r="G106" s="57">
        <v>450</v>
      </c>
    </row>
    <row r="107" spans="1:7" ht="14.45" customHeight="1">
      <c r="A107" s="60" t="s">
        <v>8</v>
      </c>
      <c r="B107" s="61">
        <v>60</v>
      </c>
      <c r="C107" s="62" t="s">
        <v>33</v>
      </c>
      <c r="D107" s="43">
        <f t="shared" ref="D107:F107" si="18">D106+D99</f>
        <v>2437</v>
      </c>
      <c r="E107" s="43">
        <f t="shared" si="18"/>
        <v>2299</v>
      </c>
      <c r="F107" s="43">
        <f t="shared" si="18"/>
        <v>2299</v>
      </c>
      <c r="G107" s="43">
        <v>2299</v>
      </c>
    </row>
    <row r="108" spans="1:7" ht="14.45" customHeight="1">
      <c r="A108" s="60" t="s">
        <v>8</v>
      </c>
      <c r="B108" s="58">
        <v>2059</v>
      </c>
      <c r="C108" s="59" t="s">
        <v>3</v>
      </c>
      <c r="D108" s="43">
        <f t="shared" ref="D108:F108" si="19">D107</f>
        <v>2437</v>
      </c>
      <c r="E108" s="43">
        <f t="shared" si="19"/>
        <v>2299</v>
      </c>
      <c r="F108" s="43">
        <f t="shared" si="19"/>
        <v>2299</v>
      </c>
      <c r="G108" s="43">
        <v>2299</v>
      </c>
    </row>
    <row r="109" spans="1:7" ht="12" customHeight="1">
      <c r="A109" s="60"/>
      <c r="B109" s="58"/>
      <c r="C109" s="59"/>
      <c r="D109" s="100"/>
      <c r="E109" s="100"/>
      <c r="F109" s="145"/>
      <c r="G109" s="74"/>
    </row>
    <row r="110" spans="1:7" ht="14.85" customHeight="1">
      <c r="A110" s="49" t="s">
        <v>10</v>
      </c>
      <c r="B110" s="75">
        <v>2406</v>
      </c>
      <c r="C110" s="76" t="s">
        <v>53</v>
      </c>
      <c r="D110" s="52"/>
      <c r="E110" s="52"/>
      <c r="F110" s="144"/>
      <c r="G110" s="51"/>
    </row>
    <row r="111" spans="1:7" ht="14.85" customHeight="1">
      <c r="A111" s="60"/>
      <c r="B111" s="77">
        <v>2</v>
      </c>
      <c r="C111" s="174" t="s">
        <v>54</v>
      </c>
      <c r="D111" s="52"/>
      <c r="E111" s="52"/>
      <c r="F111" s="144"/>
      <c r="G111" s="51"/>
    </row>
    <row r="112" spans="1:7" ht="14.85" customHeight="1">
      <c r="A112" s="60"/>
      <c r="B112" s="78">
        <v>2.1120000000000001</v>
      </c>
      <c r="C112" s="76" t="s">
        <v>55</v>
      </c>
      <c r="D112" s="52"/>
      <c r="E112" s="52"/>
      <c r="F112" s="144"/>
      <c r="G112" s="51"/>
    </row>
    <row r="113" spans="1:7" ht="14.85" customHeight="1">
      <c r="A113" s="60"/>
      <c r="B113" s="79">
        <v>45</v>
      </c>
      <c r="C113" s="174" t="s">
        <v>78</v>
      </c>
      <c r="D113" s="52"/>
      <c r="E113" s="52"/>
      <c r="F113" s="144"/>
      <c r="G113" s="51"/>
    </row>
    <row r="114" spans="1:7" ht="14.85" customHeight="1">
      <c r="A114" s="60"/>
      <c r="B114" s="61" t="s">
        <v>56</v>
      </c>
      <c r="C114" s="62" t="s">
        <v>62</v>
      </c>
      <c r="D114" s="52">
        <v>2000</v>
      </c>
      <c r="E114" s="50">
        <v>0</v>
      </c>
      <c r="F114" s="50">
        <v>0</v>
      </c>
      <c r="G114" s="50">
        <v>0</v>
      </c>
    </row>
    <row r="115" spans="1:7" ht="12" customHeight="1">
      <c r="A115" s="60"/>
      <c r="B115" s="61"/>
      <c r="C115" s="62"/>
      <c r="D115" s="52"/>
      <c r="E115" s="52"/>
      <c r="F115" s="52"/>
      <c r="G115" s="51"/>
    </row>
    <row r="116" spans="1:7" ht="14.85" customHeight="1">
      <c r="A116" s="60"/>
      <c r="B116" s="61">
        <v>60</v>
      </c>
      <c r="C116" s="62" t="s">
        <v>62</v>
      </c>
      <c r="D116" s="52"/>
      <c r="E116" s="52"/>
      <c r="F116" s="52"/>
      <c r="G116" s="51"/>
    </row>
    <row r="117" spans="1:7" ht="14.85" customHeight="1">
      <c r="A117" s="60"/>
      <c r="B117" s="61" t="s">
        <v>99</v>
      </c>
      <c r="C117" s="62" t="s">
        <v>97</v>
      </c>
      <c r="D117" s="50">
        <v>0</v>
      </c>
      <c r="E117" s="52">
        <v>2000</v>
      </c>
      <c r="F117" s="52">
        <v>2000</v>
      </c>
      <c r="G117" s="51">
        <v>2000</v>
      </c>
    </row>
    <row r="118" spans="1:7" ht="14.85" customHeight="1">
      <c r="A118" s="60" t="s">
        <v>8</v>
      </c>
      <c r="B118" s="61">
        <v>60</v>
      </c>
      <c r="C118" s="62" t="s">
        <v>62</v>
      </c>
      <c r="D118" s="147">
        <f t="shared" ref="D118:F118" si="20">D117</f>
        <v>0</v>
      </c>
      <c r="E118" s="43">
        <f t="shared" si="20"/>
        <v>2000</v>
      </c>
      <c r="F118" s="43">
        <f t="shared" si="20"/>
        <v>2000</v>
      </c>
      <c r="G118" s="43">
        <v>2000</v>
      </c>
    </row>
    <row r="119" spans="1:7" ht="14.85" customHeight="1">
      <c r="A119" s="60" t="s">
        <v>8</v>
      </c>
      <c r="B119" s="79">
        <v>45</v>
      </c>
      <c r="C119" s="174" t="s">
        <v>78</v>
      </c>
      <c r="D119" s="57">
        <f t="shared" ref="D119:F119" si="21">D118+D114</f>
        <v>2000</v>
      </c>
      <c r="E119" s="57">
        <f t="shared" si="21"/>
        <v>2000</v>
      </c>
      <c r="F119" s="57">
        <f t="shared" si="21"/>
        <v>2000</v>
      </c>
      <c r="G119" s="57">
        <v>2000</v>
      </c>
    </row>
    <row r="120" spans="1:7" ht="14.85" customHeight="1">
      <c r="A120" s="49" t="s">
        <v>8</v>
      </c>
      <c r="B120" s="78">
        <v>2.1120000000000001</v>
      </c>
      <c r="C120" s="76" t="s">
        <v>55</v>
      </c>
      <c r="D120" s="57">
        <f t="shared" ref="D120:F122" si="22">D119</f>
        <v>2000</v>
      </c>
      <c r="E120" s="57">
        <f t="shared" si="22"/>
        <v>2000</v>
      </c>
      <c r="F120" s="57">
        <f t="shared" si="22"/>
        <v>2000</v>
      </c>
      <c r="G120" s="57">
        <v>2000</v>
      </c>
    </row>
    <row r="121" spans="1:7" ht="14.85" customHeight="1">
      <c r="A121" s="49" t="s">
        <v>8</v>
      </c>
      <c r="B121" s="77">
        <v>2</v>
      </c>
      <c r="C121" s="174" t="s">
        <v>54</v>
      </c>
      <c r="D121" s="57">
        <f t="shared" si="22"/>
        <v>2000</v>
      </c>
      <c r="E121" s="57">
        <f t="shared" si="22"/>
        <v>2000</v>
      </c>
      <c r="F121" s="57">
        <f t="shared" si="22"/>
        <v>2000</v>
      </c>
      <c r="G121" s="57">
        <v>2000</v>
      </c>
    </row>
    <row r="122" spans="1:7" ht="14.85" customHeight="1">
      <c r="A122" s="49" t="s">
        <v>8</v>
      </c>
      <c r="B122" s="75">
        <v>2406</v>
      </c>
      <c r="C122" s="76" t="s">
        <v>53</v>
      </c>
      <c r="D122" s="57">
        <f t="shared" si="22"/>
        <v>2000</v>
      </c>
      <c r="E122" s="57">
        <f t="shared" si="22"/>
        <v>2000</v>
      </c>
      <c r="F122" s="57">
        <f t="shared" si="22"/>
        <v>2000</v>
      </c>
      <c r="G122" s="57">
        <v>2000</v>
      </c>
    </row>
    <row r="123" spans="1:7" ht="12" customHeight="1">
      <c r="A123" s="60"/>
      <c r="B123" s="61"/>
      <c r="C123" s="62"/>
      <c r="D123" s="52"/>
      <c r="E123" s="52"/>
      <c r="F123" s="52"/>
      <c r="G123" s="51"/>
    </row>
    <row r="124" spans="1:7" ht="14.85" customHeight="1">
      <c r="A124" s="80" t="s">
        <v>10</v>
      </c>
      <c r="B124" s="81">
        <v>2407</v>
      </c>
      <c r="C124" s="82" t="s">
        <v>50</v>
      </c>
      <c r="D124" s="52"/>
      <c r="E124" s="52"/>
      <c r="F124" s="52"/>
      <c r="G124" s="51"/>
    </row>
    <row r="125" spans="1:7" ht="14.85" customHeight="1">
      <c r="A125" s="83"/>
      <c r="B125" s="84">
        <v>1</v>
      </c>
      <c r="C125" s="85" t="s">
        <v>51</v>
      </c>
      <c r="D125" s="52"/>
      <c r="E125" s="52"/>
      <c r="F125" s="52"/>
      <c r="G125" s="51"/>
    </row>
    <row r="126" spans="1:7" ht="14.85" customHeight="1">
      <c r="A126" s="83"/>
      <c r="B126" s="86">
        <v>1.8</v>
      </c>
      <c r="C126" s="82" t="s">
        <v>66</v>
      </c>
      <c r="D126" s="52"/>
      <c r="E126" s="52"/>
      <c r="F126" s="52"/>
      <c r="G126" s="51"/>
    </row>
    <row r="127" spans="1:7" ht="14.85" customHeight="1">
      <c r="A127" s="68"/>
      <c r="B127" s="66">
        <v>61</v>
      </c>
      <c r="C127" s="67" t="s">
        <v>52</v>
      </c>
      <c r="D127" s="52"/>
      <c r="E127" s="52"/>
      <c r="F127" s="52"/>
      <c r="G127" s="51"/>
    </row>
    <row r="128" spans="1:7" ht="14.85" customHeight="1">
      <c r="A128" s="68"/>
      <c r="B128" s="66" t="s">
        <v>100</v>
      </c>
      <c r="C128" s="67" t="s">
        <v>93</v>
      </c>
      <c r="D128" s="50">
        <v>0</v>
      </c>
      <c r="E128" s="52">
        <v>150</v>
      </c>
      <c r="F128" s="52">
        <v>150</v>
      </c>
      <c r="G128" s="135">
        <v>150</v>
      </c>
    </row>
    <row r="129" spans="1:7" ht="14.85" customHeight="1">
      <c r="A129" s="60"/>
      <c r="B129" s="127" t="s">
        <v>57</v>
      </c>
      <c r="C129" s="106" t="s">
        <v>24</v>
      </c>
      <c r="D129" s="52">
        <v>49</v>
      </c>
      <c r="E129" s="50">
        <v>0</v>
      </c>
      <c r="F129" s="50">
        <v>0</v>
      </c>
      <c r="G129" s="50">
        <v>0</v>
      </c>
    </row>
    <row r="130" spans="1:7" ht="14.85" customHeight="1">
      <c r="A130" s="60"/>
      <c r="B130" s="127" t="s">
        <v>58</v>
      </c>
      <c r="C130" s="106" t="s">
        <v>61</v>
      </c>
      <c r="D130" s="52">
        <v>100</v>
      </c>
      <c r="E130" s="50">
        <v>0</v>
      </c>
      <c r="F130" s="50">
        <v>0</v>
      </c>
      <c r="G130" s="50">
        <v>0</v>
      </c>
    </row>
    <row r="131" spans="1:7" s="173" customFormat="1" ht="14.85" customHeight="1">
      <c r="A131" s="60" t="s">
        <v>8</v>
      </c>
      <c r="B131" s="61">
        <v>61</v>
      </c>
      <c r="C131" s="62" t="s">
        <v>52</v>
      </c>
      <c r="D131" s="43">
        <f t="shared" ref="D131:F131" si="23">SUM(D128:D130)</f>
        <v>149</v>
      </c>
      <c r="E131" s="43">
        <f t="shared" si="23"/>
        <v>150</v>
      </c>
      <c r="F131" s="43">
        <f t="shared" si="23"/>
        <v>150</v>
      </c>
      <c r="G131" s="43">
        <v>150</v>
      </c>
    </row>
    <row r="132" spans="1:7" s="173" customFormat="1" ht="14.85" customHeight="1">
      <c r="A132" s="60" t="s">
        <v>8</v>
      </c>
      <c r="B132" s="86">
        <v>1.8</v>
      </c>
      <c r="C132" s="82" t="s">
        <v>66</v>
      </c>
      <c r="D132" s="43">
        <f t="shared" ref="D132:F134" si="24">D131</f>
        <v>149</v>
      </c>
      <c r="E132" s="43">
        <f t="shared" si="24"/>
        <v>150</v>
      </c>
      <c r="F132" s="43">
        <f t="shared" si="24"/>
        <v>150</v>
      </c>
      <c r="G132" s="43">
        <v>150</v>
      </c>
    </row>
    <row r="133" spans="1:7" s="173" customFormat="1" ht="14.85" customHeight="1">
      <c r="A133" s="60" t="s">
        <v>8</v>
      </c>
      <c r="B133" s="84">
        <v>1</v>
      </c>
      <c r="C133" s="85" t="s">
        <v>51</v>
      </c>
      <c r="D133" s="43">
        <f t="shared" si="24"/>
        <v>149</v>
      </c>
      <c r="E133" s="43">
        <f t="shared" si="24"/>
        <v>150</v>
      </c>
      <c r="F133" s="43">
        <f t="shared" si="24"/>
        <v>150</v>
      </c>
      <c r="G133" s="43">
        <v>150</v>
      </c>
    </row>
    <row r="134" spans="1:7" s="173" customFormat="1" ht="14.85" customHeight="1">
      <c r="A134" s="179" t="s">
        <v>8</v>
      </c>
      <c r="B134" s="180">
        <v>2407</v>
      </c>
      <c r="C134" s="143" t="s">
        <v>50</v>
      </c>
      <c r="D134" s="43">
        <f t="shared" si="24"/>
        <v>149</v>
      </c>
      <c r="E134" s="43">
        <f t="shared" si="24"/>
        <v>150</v>
      </c>
      <c r="F134" s="43">
        <f t="shared" si="24"/>
        <v>150</v>
      </c>
      <c r="G134" s="43">
        <v>150</v>
      </c>
    </row>
    <row r="135" spans="1:7" ht="13.5">
      <c r="A135" s="80"/>
      <c r="B135" s="81"/>
      <c r="C135" s="82"/>
      <c r="D135" s="52"/>
      <c r="E135" s="52"/>
      <c r="F135" s="52"/>
      <c r="G135" s="51"/>
    </row>
    <row r="136" spans="1:7" ht="14.85" customHeight="1">
      <c r="A136" s="80"/>
      <c r="B136" s="81">
        <v>2515</v>
      </c>
      <c r="C136" s="82" t="s">
        <v>68</v>
      </c>
      <c r="D136" s="52"/>
      <c r="E136" s="52"/>
      <c r="F136" s="52"/>
      <c r="G136" s="51"/>
    </row>
    <row r="137" spans="1:7" ht="14.85" customHeight="1">
      <c r="A137" s="80"/>
      <c r="B137" s="101" t="s">
        <v>70</v>
      </c>
      <c r="C137" s="82" t="s">
        <v>69</v>
      </c>
      <c r="D137" s="52"/>
      <c r="E137" s="52"/>
      <c r="F137" s="52"/>
      <c r="G137" s="51"/>
    </row>
    <row r="138" spans="1:7" ht="27" customHeight="1">
      <c r="A138" s="80"/>
      <c r="B138" s="129" t="s">
        <v>20</v>
      </c>
      <c r="C138" s="107" t="s">
        <v>71</v>
      </c>
      <c r="D138" s="52">
        <v>3001</v>
      </c>
      <c r="E138" s="50">
        <v>0</v>
      </c>
      <c r="F138" s="50">
        <v>0</v>
      </c>
      <c r="G138" s="50">
        <v>0</v>
      </c>
    </row>
    <row r="139" spans="1:7">
      <c r="A139" s="80"/>
      <c r="B139" s="129"/>
      <c r="C139" s="107"/>
      <c r="D139" s="52"/>
      <c r="E139" s="52"/>
      <c r="F139" s="52"/>
      <c r="G139" s="51"/>
    </row>
    <row r="140" spans="1:7" ht="25.5">
      <c r="A140" s="80"/>
      <c r="B140" s="129">
        <v>60</v>
      </c>
      <c r="C140" s="107" t="s">
        <v>71</v>
      </c>
      <c r="D140" s="52"/>
      <c r="E140" s="52"/>
      <c r="F140" s="52"/>
      <c r="G140" s="51"/>
    </row>
    <row r="141" spans="1:7">
      <c r="A141" s="80"/>
      <c r="B141" s="129" t="s">
        <v>101</v>
      </c>
      <c r="C141" s="107" t="s">
        <v>93</v>
      </c>
      <c r="D141" s="50">
        <v>0</v>
      </c>
      <c r="E141" s="52">
        <v>5000</v>
      </c>
      <c r="F141" s="52">
        <v>5000</v>
      </c>
      <c r="G141" s="51">
        <v>5000</v>
      </c>
    </row>
    <row r="142" spans="1:7" ht="25.5">
      <c r="A142" s="80" t="s">
        <v>8</v>
      </c>
      <c r="B142" s="129">
        <v>60</v>
      </c>
      <c r="C142" s="107" t="s">
        <v>71</v>
      </c>
      <c r="D142" s="147">
        <f t="shared" ref="D142:F142" si="25">D141</f>
        <v>0</v>
      </c>
      <c r="E142" s="43">
        <f t="shared" si="25"/>
        <v>5000</v>
      </c>
      <c r="F142" s="43">
        <f t="shared" si="25"/>
        <v>5000</v>
      </c>
      <c r="G142" s="43">
        <v>5000</v>
      </c>
    </row>
    <row r="143" spans="1:7" ht="14.85" customHeight="1">
      <c r="A143" s="80" t="s">
        <v>8</v>
      </c>
      <c r="B143" s="101" t="s">
        <v>70</v>
      </c>
      <c r="C143" s="82" t="s">
        <v>69</v>
      </c>
      <c r="D143" s="57">
        <f t="shared" ref="D143:F143" si="26">D138+D142</f>
        <v>3001</v>
      </c>
      <c r="E143" s="57">
        <f t="shared" si="26"/>
        <v>5000</v>
      </c>
      <c r="F143" s="57">
        <f t="shared" si="26"/>
        <v>5000</v>
      </c>
      <c r="G143" s="57">
        <v>5000</v>
      </c>
    </row>
    <row r="144" spans="1:7" ht="14.85" customHeight="1">
      <c r="A144" s="80" t="s">
        <v>8</v>
      </c>
      <c r="B144" s="81">
        <v>2515</v>
      </c>
      <c r="C144" s="82" t="s">
        <v>68</v>
      </c>
      <c r="D144" s="43">
        <f t="shared" ref="D144:F144" si="27">D143</f>
        <v>3001</v>
      </c>
      <c r="E144" s="43">
        <f t="shared" si="27"/>
        <v>5000</v>
      </c>
      <c r="F144" s="43">
        <f t="shared" si="27"/>
        <v>5000</v>
      </c>
      <c r="G144" s="43">
        <v>5000</v>
      </c>
    </row>
    <row r="145" spans="1:7" ht="14.85" customHeight="1">
      <c r="A145" s="87" t="s">
        <v>8</v>
      </c>
      <c r="B145" s="88"/>
      <c r="C145" s="89" t="s">
        <v>9</v>
      </c>
      <c r="D145" s="43">
        <f t="shared" ref="D145:F145" si="28">D81+D108+D122+D134+D144</f>
        <v>118105</v>
      </c>
      <c r="E145" s="43">
        <f t="shared" si="28"/>
        <v>118254</v>
      </c>
      <c r="F145" s="43">
        <f t="shared" si="28"/>
        <v>124004</v>
      </c>
      <c r="G145" s="43">
        <v>126890</v>
      </c>
    </row>
    <row r="146" spans="1:7" s="103" customFormat="1" ht="14.85" customHeight="1">
      <c r="A146" s="87" t="s">
        <v>8</v>
      </c>
      <c r="B146" s="88"/>
      <c r="C146" s="90" t="s">
        <v>5</v>
      </c>
      <c r="D146" s="43">
        <f t="shared" ref="D146:F146" si="29">D145</f>
        <v>118105</v>
      </c>
      <c r="E146" s="43">
        <f t="shared" si="29"/>
        <v>118254</v>
      </c>
      <c r="F146" s="43">
        <f t="shared" si="29"/>
        <v>124004</v>
      </c>
      <c r="G146" s="43">
        <v>126890</v>
      </c>
    </row>
    <row r="147" spans="1:7" s="103" customFormat="1" ht="13.7" customHeight="1">
      <c r="A147" s="60"/>
      <c r="B147" s="10"/>
      <c r="C147" s="91"/>
      <c r="D147" s="144"/>
      <c r="E147" s="50"/>
      <c r="F147" s="65"/>
      <c r="G147" s="51"/>
    </row>
    <row r="148" spans="1:7" s="103" customFormat="1" ht="53.45" customHeight="1">
      <c r="A148" s="98" t="s">
        <v>63</v>
      </c>
      <c r="B148" s="49">
        <v>2012</v>
      </c>
      <c r="C148" s="114" t="s">
        <v>73</v>
      </c>
      <c r="D148" s="160">
        <v>32</v>
      </c>
      <c r="E148" s="93">
        <v>0</v>
      </c>
      <c r="F148" s="92">
        <v>0</v>
      </c>
      <c r="G148" s="93">
        <v>0</v>
      </c>
    </row>
    <row r="149" spans="1:7" s="103" customFormat="1">
      <c r="A149" s="98"/>
      <c r="B149" s="49"/>
      <c r="C149" s="114"/>
      <c r="D149" s="92"/>
      <c r="E149" s="93"/>
      <c r="F149" s="92"/>
      <c r="G149" s="93"/>
    </row>
    <row r="150" spans="1:7" s="103" customFormat="1">
      <c r="A150" s="98"/>
      <c r="B150" s="49"/>
      <c r="C150" s="114"/>
      <c r="D150" s="93"/>
      <c r="E150" s="93"/>
      <c r="F150" s="93"/>
      <c r="G150" s="93"/>
    </row>
    <row r="151" spans="1:7" s="163" customFormat="1">
      <c r="A151" s="161"/>
      <c r="B151" s="162"/>
      <c r="D151" s="164"/>
      <c r="E151" s="165"/>
      <c r="F151" s="165"/>
      <c r="G151" s="166"/>
    </row>
    <row r="152" spans="1:7" s="163" customFormat="1">
      <c r="A152" s="161"/>
      <c r="B152" s="162"/>
      <c r="C152" s="167"/>
      <c r="D152" s="166"/>
      <c r="E152" s="164"/>
      <c r="F152" s="164"/>
      <c r="G152" s="166"/>
    </row>
    <row r="153" spans="1:7" s="163" customFormat="1">
      <c r="A153" s="161"/>
      <c r="B153" s="162"/>
      <c r="C153" s="167"/>
      <c r="D153" s="166"/>
      <c r="E153" s="168"/>
      <c r="F153" s="166"/>
      <c r="G153" s="166"/>
    </row>
    <row r="154" spans="1:7" s="163" customFormat="1">
      <c r="A154" s="161"/>
      <c r="B154" s="162"/>
      <c r="C154" s="167"/>
      <c r="D154" s="166"/>
      <c r="E154" s="168"/>
      <c r="F154" s="166"/>
      <c r="G154" s="166"/>
    </row>
    <row r="155" spans="1:7">
      <c r="C155" s="169"/>
      <c r="D155" s="24"/>
      <c r="E155" s="25"/>
      <c r="F155" s="24"/>
      <c r="G155" s="24"/>
    </row>
    <row r="156" spans="1:7">
      <c r="C156" s="169"/>
      <c r="D156" s="24"/>
      <c r="E156" s="25"/>
      <c r="F156" s="24"/>
      <c r="G156" s="24"/>
    </row>
    <row r="157" spans="1:7">
      <c r="C157" s="169"/>
      <c r="D157" s="24"/>
      <c r="E157" s="25"/>
      <c r="F157" s="24"/>
      <c r="G157" s="24"/>
    </row>
    <row r="158" spans="1:7">
      <c r="C158" s="169"/>
      <c r="D158" s="24"/>
      <c r="E158" s="25"/>
      <c r="F158" s="24"/>
      <c r="G158" s="24"/>
    </row>
    <row r="159" spans="1:7">
      <c r="C159" s="169"/>
      <c r="D159" s="24"/>
      <c r="E159" s="25"/>
      <c r="F159" s="24"/>
      <c r="G159" s="24"/>
    </row>
    <row r="160" spans="1:7">
      <c r="C160" s="170"/>
      <c r="D160" s="24"/>
      <c r="E160" s="25"/>
      <c r="F160" s="24"/>
      <c r="G160" s="24"/>
    </row>
    <row r="161" spans="1:7" s="163" customFormat="1">
      <c r="A161" s="161"/>
      <c r="B161" s="162"/>
      <c r="C161" s="167"/>
      <c r="D161" s="167"/>
      <c r="E161" s="167"/>
      <c r="F161" s="167"/>
      <c r="G161" s="166"/>
    </row>
    <row r="162" spans="1:7" s="163" customFormat="1">
      <c r="A162" s="161"/>
      <c r="B162" s="162"/>
      <c r="C162" s="167"/>
      <c r="D162" s="167"/>
      <c r="E162" s="167"/>
      <c r="F162" s="167"/>
      <c r="G162" s="166"/>
    </row>
    <row r="163" spans="1:7" s="163" customFormat="1">
      <c r="A163" s="161"/>
      <c r="B163" s="162"/>
      <c r="C163" s="171"/>
      <c r="D163" s="166"/>
      <c r="E163" s="168"/>
      <c r="F163" s="166"/>
      <c r="G163" s="166"/>
    </row>
    <row r="164" spans="1:7" s="163" customFormat="1">
      <c r="A164" s="161"/>
      <c r="B164" s="162"/>
      <c r="C164" s="171"/>
      <c r="D164" s="166"/>
      <c r="E164" s="168"/>
      <c r="F164" s="166"/>
      <c r="G164" s="166"/>
    </row>
    <row r="165" spans="1:7" s="163" customFormat="1">
      <c r="A165" s="161"/>
      <c r="B165" s="162"/>
      <c r="C165" s="171"/>
      <c r="D165" s="166"/>
      <c r="E165" s="168"/>
      <c r="F165" s="166"/>
      <c r="G165" s="166"/>
    </row>
    <row r="166" spans="1:7" s="163" customFormat="1">
      <c r="A166" s="161"/>
      <c r="B166" s="162"/>
      <c r="C166" s="167"/>
      <c r="D166" s="166"/>
      <c r="E166" s="168"/>
      <c r="F166" s="168"/>
      <c r="G166" s="166"/>
    </row>
    <row r="172" spans="1:7">
      <c r="A172" s="183"/>
      <c r="B172" s="183"/>
      <c r="C172" s="183"/>
    </row>
  </sheetData>
  <autoFilter ref="A18:G151"/>
  <customSheetViews>
    <customSheetView guid="{F36BFFF2-1149-4BE8-887C-E51B3964E5D5}" scale="75" showPageBreaks="1" printArea="1" view="pageBreakPreview" showRuler="0" topLeftCell="A21">
      <selection activeCell="J75" sqref="J75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1"/>
      <headerFooter alignWithMargins="0">
        <oddHeader>&amp;C    &amp;"Times New Roman,Bold"  &amp;P</oddHeader>
      </headerFooter>
    </customSheetView>
    <customSheetView guid="{5FAA8934-8F6C-4CB9-968C-17F51882C02E}" scale="75" showPageBreaks="1" printArea="1" view="pageBreakPreview" showRuler="0">
      <selection activeCell="E9" sqref="E9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2"/>
      <headerFooter alignWithMargins="0">
        <oddHeader>&amp;C    &amp;"Times New Roman,Bold"  &amp;P</oddHeader>
      </headerFooter>
    </customSheetView>
  </customSheetViews>
  <mergeCells count="2">
    <mergeCell ref="E3:G3"/>
    <mergeCell ref="A172:C172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148" orientation="portrait" blackAndWhite="1" useFirstPageNumber="1" r:id="rId3"/>
  <headerFooter alignWithMargins="0">
    <oddHeader xml:space="preserve">&amp;C   </oddHeader>
    <oddFooter>&amp;C&amp;"Times New Roman,Bold"  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gov</vt:lpstr>
      <vt:lpstr>gov!charged</vt:lpstr>
      <vt:lpstr>gov!fwl</vt:lpstr>
      <vt:lpstr>gov!gov</vt:lpstr>
      <vt:lpstr>gov!plant</vt:lpstr>
      <vt:lpstr>gov!Print_Area</vt:lpstr>
      <vt:lpstr>gov!Print_Titles</vt:lpstr>
      <vt:lpstr>gov!pw</vt:lpstr>
      <vt:lpstr>gov!revise</vt:lpstr>
      <vt:lpstr>gov!summary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2024-08-03T10:38:21Z</cp:lastPrinted>
  <dcterms:created xsi:type="dcterms:W3CDTF">2004-06-02T16:15:43Z</dcterms:created>
  <dcterms:modified xsi:type="dcterms:W3CDTF">2024-08-12T06:25:23Z</dcterms:modified>
</cp:coreProperties>
</file>