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7005" windowHeight="8100" activeTab="0"/>
  </bookViews>
  <sheets>
    <sheet name="Dem1" sheetId="1" r:id="rId1"/>
  </sheets>
  <externalReferences>
    <externalReference r:id="rId4"/>
    <externalReference r:id="rId5"/>
  </externalReferences>
  <definedNames>
    <definedName name="__123Graph_D" hidden="1">#REF!</definedName>
    <definedName name="_xlnm._FilterDatabase" localSheetId="0" hidden="1">'Dem1'!$A$19:$L$415</definedName>
    <definedName name="_Regression_Int" localSheetId="0" hidden="1">1</definedName>
    <definedName name="agriculture" localSheetId="0">'Dem1'!$E$14:$G$14</definedName>
    <definedName name="agrirec" localSheetId="0">'Dem1'!$D$414:$L$414</definedName>
    <definedName name="are" localSheetId="0">'Dem1'!$D$371:$L$371</definedName>
    <definedName name="censusrec">#REF!</definedName>
    <definedName name="ch" localSheetId="0">'Dem1'!$D$291:$L$291</definedName>
    <definedName name="charged">#REF!</definedName>
    <definedName name="chCap" localSheetId="0">'Dem1'!$D$397:$L$397</definedName>
    <definedName name="chrec" localSheetId="0">'Dem1'!$D$412:$L$412</definedName>
    <definedName name="da">#REF!</definedName>
    <definedName name="ee">#REF!</definedName>
    <definedName name="fsw" localSheetId="0">'Dem1'!$D$356:$L$356</definedName>
    <definedName name="fswCap" localSheetId="0">'Dem1'!$D$407:$L$407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'Dem1'!$K$409</definedName>
    <definedName name="np">#REF!</definedName>
    <definedName name="Nutrition">#REF!</definedName>
    <definedName name="oap" localSheetId="0">'Dem1'!$D$386:$L$386</definedName>
    <definedName name="oges">#REF!</definedName>
    <definedName name="pension">#REF!</definedName>
    <definedName name="_xlnm.Print_Area" localSheetId="0">'Dem1'!$A$1:$L$415</definedName>
    <definedName name="_xlnm.Print_Titles" localSheetId="0">'Dem1'!$16:$19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'Dem1'!#REF!</definedName>
    <definedName name="swc" localSheetId="0">'Dem1'!$D$349:$L$349</definedName>
    <definedName name="swc">#REF!</definedName>
    <definedName name="swcrec" localSheetId="0">'Dem1'!#REF!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'Dem1'!#REF!</definedName>
    <definedName name="Z_239EE218_578E_4317_BEED_14D5D7089E27_.wvu.FilterData" localSheetId="0" hidden="1">'Dem1'!$A$1:$L$415</definedName>
    <definedName name="Z_239EE218_578E_4317_BEED_14D5D7089E27_.wvu.PrintArea" localSheetId="0" hidden="1">'Dem1'!$A$1:$L$410</definedName>
    <definedName name="Z_239EE218_578E_4317_BEED_14D5D7089E27_.wvu.PrintTitles" localSheetId="0" hidden="1">'Dem1'!$16:$19</definedName>
    <definedName name="Z_302A3EA3_AE96_11D5_A646_0050BA3D7AFD_.wvu.Cols" localSheetId="0" hidden="1">'Dem1'!#REF!</definedName>
    <definedName name="Z_302A3EA3_AE96_11D5_A646_0050BA3D7AFD_.wvu.FilterData" localSheetId="0" hidden="1">'Dem1'!$A$1:$L$415</definedName>
    <definedName name="Z_302A3EA3_AE96_11D5_A646_0050BA3D7AFD_.wvu.PrintArea" localSheetId="0" hidden="1">'Dem1'!$A$1:$L$410</definedName>
    <definedName name="Z_302A3EA3_AE96_11D5_A646_0050BA3D7AFD_.wvu.PrintTitles" localSheetId="0" hidden="1">'Dem1'!$16:$19</definedName>
    <definedName name="Z_36DBA021_0ECB_11D4_8064_004005726899_.wvu.Cols" localSheetId="0" hidden="1">'Dem1'!#REF!</definedName>
    <definedName name="Z_36DBA021_0ECB_11D4_8064_004005726899_.wvu.FilterData" localSheetId="0" hidden="1">'Dem1'!$A$1:$L$62</definedName>
    <definedName name="Z_36DBA021_0ECB_11D4_8064_004005726899_.wvu.PrintArea" localSheetId="0" hidden="1">'Dem1'!$A$1:$L$409</definedName>
    <definedName name="Z_36DBA021_0ECB_11D4_8064_004005726899_.wvu.PrintTitles" localSheetId="0" hidden="1">'Dem1'!$16:$19</definedName>
    <definedName name="Z_93EBE921_AE91_11D5_8685_004005726899_.wvu.Cols" localSheetId="0" hidden="1">'Dem1'!#REF!</definedName>
    <definedName name="Z_93EBE921_AE91_11D5_8685_004005726899_.wvu.FilterData" localSheetId="0" hidden="1">'Dem1'!$A$1:$L$62</definedName>
    <definedName name="Z_93EBE921_AE91_11D5_8685_004005726899_.wvu.PrintArea" localSheetId="0" hidden="1">'Dem1'!$A$1:$L$409</definedName>
    <definedName name="Z_93EBE921_AE91_11D5_8685_004005726899_.wvu.PrintTitles" localSheetId="0" hidden="1">'Dem1'!$16:$19</definedName>
    <definedName name="Z_94DA79C1_0FDE_11D5_9579_000021DAEEA2_.wvu.Cols" localSheetId="0" hidden="1">'Dem1'!#REF!</definedName>
    <definedName name="Z_94DA79C1_0FDE_11D5_9579_000021DAEEA2_.wvu.FilterData" localSheetId="0" hidden="1">'Dem1'!$C$21:$C$415</definedName>
    <definedName name="Z_94DA79C1_0FDE_11D5_9579_000021DAEEA2_.wvu.PrintArea" localSheetId="0" hidden="1">'Dem1'!$A$1:$L$409</definedName>
    <definedName name="Z_94DA79C1_0FDE_11D5_9579_000021DAEEA2_.wvu.PrintTitles" localSheetId="0" hidden="1">'Dem1'!$16:$19</definedName>
    <definedName name="Z_B4CB0970_161F_11D5_8064_004005726899_.wvu.FilterData" localSheetId="0" hidden="1">'Dem1'!$A$1:$L$62</definedName>
    <definedName name="Z_B4CB0987_161F_11D5_8064_004005726899_.wvu.FilterData" localSheetId="0" hidden="1">'Dem1'!$A$1:$L$62</definedName>
    <definedName name="Z_B4CB098E_161F_11D5_8064_004005726899_.wvu.FilterData" localSheetId="0" hidden="1">'Dem1'!$A$1:$L$62</definedName>
    <definedName name="Z_B4CB0997_161F_11D5_8064_004005726899_.wvu.FilterData" localSheetId="0" hidden="1">'Dem1'!$A$1:$L$62</definedName>
    <definedName name="Z_C868F8C3_16D7_11D5_A68D_81D6213F5331_.wvu.Cols" localSheetId="0" hidden="1">'Dem1'!#REF!</definedName>
    <definedName name="Z_C868F8C3_16D7_11D5_A68D_81D6213F5331_.wvu.FilterData" localSheetId="0" hidden="1">'Dem1'!$A$1:$L$62</definedName>
    <definedName name="Z_C868F8C3_16D7_11D5_A68D_81D6213F5331_.wvu.PrintArea" localSheetId="0" hidden="1">'Dem1'!$A$1:$L$409</definedName>
    <definedName name="Z_C868F8C3_16D7_11D5_A68D_81D6213F5331_.wvu.PrintTitles" localSheetId="0" hidden="1">'Dem1'!$16:$19</definedName>
    <definedName name="Z_D54C9B96_E403_11D5_96BD_004005726899_.wvu.FilterData" localSheetId="0" hidden="1">'Dem1'!$A$1:$L$62</definedName>
    <definedName name="Z_E5DF37BD_125C_11D5_8DC4_D0F5D88B3549_.wvu.Cols" localSheetId="0" hidden="1">'Dem1'!#REF!</definedName>
    <definedName name="Z_E5DF37BD_125C_11D5_8DC4_D0F5D88B3549_.wvu.FilterData" localSheetId="0" hidden="1">'Dem1'!$A$1:$L$62</definedName>
    <definedName name="Z_E5DF37BD_125C_11D5_8DC4_D0F5D88B3549_.wvu.PrintArea" localSheetId="0" hidden="1">'Dem1'!$A$1:$L$409</definedName>
    <definedName name="Z_E5DF37BD_125C_11D5_8DC4_D0F5D88B3549_.wvu.PrintTitles" localSheetId="0" hidden="1">'Dem1'!$16:$19</definedName>
    <definedName name="Z_F8ADACC1_164E_11D6_B603_000021DAEEA2_.wvu.Cols" localSheetId="0" hidden="1">'Dem1'!#REF!</definedName>
    <definedName name="Z_F8ADACC1_164E_11D6_B603_000021DAEEA2_.wvu.FilterData" localSheetId="0" hidden="1">'Dem1'!$A$1:$L$62</definedName>
    <definedName name="Z_F8ADACC1_164E_11D6_B603_000021DAEEA2_.wvu.PrintTitles" localSheetId="0" hidden="1">'Dem1'!$16:$19</definedName>
  </definedNames>
  <calcPr fullCalcOnLoad="1"/>
</workbook>
</file>

<file path=xl/comments1.xml><?xml version="1.0" encoding="utf-8"?>
<comments xmlns="http://schemas.openxmlformats.org/spreadsheetml/2006/main">
  <authors>
    <author>Valued Customer</author>
    <author>binod</author>
  </authors>
  <commentList>
    <comment ref="J90" authorId="0">
      <text>
        <r>
          <rPr>
            <b/>
            <sz val="8"/>
            <rFont val="Tahoma"/>
            <family val="2"/>
          </rPr>
          <t>Valued Customer:</t>
        </r>
        <r>
          <rPr>
            <sz val="8"/>
            <rFont val="Tahoma"/>
            <family val="2"/>
          </rPr>
          <t xml:space="preserve">
including SEM 45.00  lakhs vehicle for Dy. Dir </t>
        </r>
      </text>
    </comment>
    <comment ref="K2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48 nos. employee</t>
        </r>
      </text>
    </comment>
    <comment ref="K3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 employee</t>
        </r>
      </text>
    </comment>
    <comment ref="K4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</t>
        </r>
      </text>
    </comment>
    <comment ref="K4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 nos. employee</t>
        </r>
      </text>
    </comment>
    <comment ref="K8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16 nos. employee</t>
        </r>
      </text>
    </comment>
    <comment ref="K9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65 nos. employee</t>
        </r>
      </text>
    </comment>
    <comment ref="K10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30 nos. employee</t>
        </r>
      </text>
    </comment>
    <comment ref="K11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32 nos. employee</t>
        </r>
      </text>
    </comment>
    <comment ref="K12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 employee</t>
        </r>
      </text>
    </comment>
    <comment ref="K10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nos. employee</t>
        </r>
      </text>
    </comment>
    <comment ref="K15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 employee</t>
        </r>
      </text>
    </comment>
    <comment ref="K16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K17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 nos. employee</t>
        </r>
      </text>
    </comment>
    <comment ref="K17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K18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 nos. employee</t>
        </r>
      </text>
    </comment>
    <comment ref="K19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nos.employee</t>
        </r>
      </text>
    </comment>
    <comment ref="K20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 employee</t>
        </r>
      </text>
    </comment>
    <comment ref="K21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nos. employee</t>
        </r>
      </text>
    </comment>
    <comment ref="K22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 nos. employee</t>
        </r>
      </text>
    </comment>
    <comment ref="K24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19 nos employee</t>
        </r>
      </text>
    </comment>
    <comment ref="K29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 nos. employee</t>
        </r>
      </text>
    </comment>
    <comment ref="K30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20 nos. employee</t>
        </r>
      </text>
    </comment>
    <comment ref="K31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13 nos. employee</t>
        </r>
      </text>
    </comment>
    <comment ref="K32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employee</t>
        </r>
      </text>
    </comment>
    <comment ref="K32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 nos. employee</t>
        </r>
      </text>
    </comment>
    <comment ref="J2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 employee</t>
        </r>
      </text>
    </comment>
    <comment ref="J6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nos. employee actual is 3849</t>
        </r>
      </text>
    </comment>
    <comment ref="J8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 actual is 1392</t>
        </r>
      </text>
    </comment>
    <comment ref="J9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J10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 employee</t>
        </r>
      </text>
    </comment>
    <comment ref="J10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emploee</t>
        </r>
      </text>
    </comment>
    <comment ref="J11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 employee</t>
        </r>
      </text>
    </comment>
    <comment ref="J12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 nos. employee</t>
        </r>
      </text>
    </comment>
    <comment ref="J23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 nos.employee's salary</t>
        </r>
      </text>
    </comment>
    <comment ref="J27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 nos. employee</t>
        </r>
      </text>
    </comment>
    <comment ref="J29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J32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 nos. employee</t>
        </r>
      </text>
    </comment>
    <comment ref="K5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nos. employee</t>
        </r>
      </text>
    </comment>
    <comment ref="J8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342 nos. daily wages worker</t>
        </r>
      </text>
    </comment>
    <comment ref="J30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employee</t>
        </r>
      </text>
    </comment>
    <comment ref="J30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14 nos employee</t>
        </r>
      </text>
    </comment>
    <comment ref="J31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employee</t>
        </r>
      </text>
    </comment>
    <comment ref="J32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J33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 employee</t>
        </r>
      </text>
    </comment>
  </commentList>
</comments>
</file>

<file path=xl/sharedStrings.xml><?xml version="1.0" encoding="utf-8"?>
<sst xmlns="http://schemas.openxmlformats.org/spreadsheetml/2006/main" count="1099" uniqueCount="192">
  <si>
    <t>DEMAND  NO. 1</t>
  </si>
  <si>
    <t>Crop Husbandry</t>
  </si>
  <si>
    <t>Soil &amp; Water Conservation</t>
  </si>
  <si>
    <t>Agricultural Research &amp; Education</t>
  </si>
  <si>
    <t>Other Agricultural Programmes</t>
  </si>
  <si>
    <t>Capital Outlay on Crop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</si>
  <si>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</si>
  <si>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</si>
  <si>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</si>
  <si>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</si>
  <si>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</si>
  <si>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</si>
  <si>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</si>
  <si>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</si>
  <si>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</si>
  <si>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</si>
  <si>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</si>
  <si>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</si>
  <si>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Agriculture Department</t>
  </si>
  <si>
    <t>Head Office Establishment</t>
  </si>
  <si>
    <t>01.44.01</t>
  </si>
  <si>
    <t>Salaries</t>
  </si>
  <si>
    <t>01.44.11</t>
  </si>
  <si>
    <t>01.44.13</t>
  </si>
  <si>
    <t>01.44.50</t>
  </si>
  <si>
    <t>01.44.51</t>
  </si>
  <si>
    <t>East District</t>
  </si>
  <si>
    <t>01.45.01</t>
  </si>
  <si>
    <t>01.45.11</t>
  </si>
  <si>
    <t>01.45.13</t>
  </si>
  <si>
    <t>01.45.51</t>
  </si>
  <si>
    <t>West District</t>
  </si>
  <si>
    <t>01.46.01</t>
  </si>
  <si>
    <t>01.46.11</t>
  </si>
  <si>
    <t>01.46.13</t>
  </si>
  <si>
    <t>01.46.51</t>
  </si>
  <si>
    <t>North District</t>
  </si>
  <si>
    <t>01.47.01</t>
  </si>
  <si>
    <t>01.47.11</t>
  </si>
  <si>
    <t>01.47.13</t>
  </si>
  <si>
    <t>01.47.50</t>
  </si>
  <si>
    <t>01.47.51</t>
  </si>
  <si>
    <t>South District</t>
  </si>
  <si>
    <t>01.48.01</t>
  </si>
  <si>
    <t>01.48.11</t>
  </si>
  <si>
    <t>01.48.13</t>
  </si>
  <si>
    <t>01.48.51</t>
  </si>
  <si>
    <t>Seeds</t>
  </si>
  <si>
    <t>Establishment</t>
  </si>
  <si>
    <t>60.00.01</t>
  </si>
  <si>
    <t>60.00.11</t>
  </si>
  <si>
    <t>60.00.13</t>
  </si>
  <si>
    <t>Seed Production</t>
  </si>
  <si>
    <t>61.00.71</t>
  </si>
  <si>
    <t>Farmer's Field Seed Production</t>
  </si>
  <si>
    <t>61.00.72</t>
  </si>
  <si>
    <t>Seed Testing and Certifications</t>
  </si>
  <si>
    <t>61.00.73</t>
  </si>
  <si>
    <t>Seed Processing and Distribution</t>
  </si>
  <si>
    <t>61.00.74</t>
  </si>
  <si>
    <t>Seed Production Schemes</t>
  </si>
  <si>
    <t>61.00.75</t>
  </si>
  <si>
    <t>Other Expenditure</t>
  </si>
  <si>
    <t>Agricultural Farms</t>
  </si>
  <si>
    <t>01.44.02</t>
  </si>
  <si>
    <t>Wages</t>
  </si>
  <si>
    <t>Travel Expenses</t>
  </si>
  <si>
    <t>Office Expenses</t>
  </si>
  <si>
    <t>01.44.27</t>
  </si>
  <si>
    <t>Minor Works</t>
  </si>
  <si>
    <t>Other Charges</t>
  </si>
  <si>
    <t>Motor Vehicles</t>
  </si>
  <si>
    <t>Manures and Fertilizers</t>
  </si>
  <si>
    <t>Agriculture Input Scheme</t>
  </si>
  <si>
    <t>62.44.01</t>
  </si>
  <si>
    <t>62.44.11</t>
  </si>
  <si>
    <t>62.44.13</t>
  </si>
  <si>
    <t>Rent, Rates &amp; Taxes</t>
  </si>
  <si>
    <t>Supplies and Materials</t>
  </si>
  <si>
    <t>62.44.50</t>
  </si>
  <si>
    <t>62.44.51</t>
  </si>
  <si>
    <t>62.45.14</t>
  </si>
  <si>
    <t>62.45.50</t>
  </si>
  <si>
    <t>62.46.14</t>
  </si>
  <si>
    <t>62.46.50</t>
  </si>
  <si>
    <t>62.47.14</t>
  </si>
  <si>
    <t>62.47.50</t>
  </si>
  <si>
    <t>62.48.14</t>
  </si>
  <si>
    <t>62.48.50</t>
  </si>
  <si>
    <t>01.60.50</t>
  </si>
  <si>
    <t>Plant Protection</t>
  </si>
  <si>
    <t>Plant Health Cover</t>
  </si>
  <si>
    <t>01.44.16</t>
  </si>
  <si>
    <t>Publication, Exhibition &amp; Competitions</t>
  </si>
  <si>
    <t>01.45.50</t>
  </si>
  <si>
    <t>Agricultural Economics &amp; Statistics</t>
  </si>
  <si>
    <t>01.81.50</t>
  </si>
  <si>
    <t>01.82.50</t>
  </si>
  <si>
    <t>Agricultural Engineering</t>
  </si>
  <si>
    <t>60.00.21</t>
  </si>
  <si>
    <t>60.00.50</t>
  </si>
  <si>
    <t>00.00.71</t>
  </si>
  <si>
    <t>Agricultural Implements</t>
  </si>
  <si>
    <t>Assistance to Zilla Parishads/District Level Panchayats</t>
  </si>
  <si>
    <t>01.00.31</t>
  </si>
  <si>
    <t>Grants-in-aid</t>
  </si>
  <si>
    <t>Assistance to Gram Panchayats</t>
  </si>
  <si>
    <t>Soil Testing</t>
  </si>
  <si>
    <t>64.00.01</t>
  </si>
  <si>
    <t>64.00.11</t>
  </si>
  <si>
    <t>64.00.13</t>
  </si>
  <si>
    <t>64.00.50</t>
  </si>
  <si>
    <t>00.00.74</t>
  </si>
  <si>
    <t>01.46.50</t>
  </si>
  <si>
    <t>01.48.50</t>
  </si>
  <si>
    <t>01.00.72</t>
  </si>
  <si>
    <t>01.00.73</t>
  </si>
  <si>
    <t>Soil and Water Conservation</t>
  </si>
  <si>
    <t>Research</t>
  </si>
  <si>
    <t>Education</t>
  </si>
  <si>
    <t>Agricultural Activities</t>
  </si>
  <si>
    <t>Others</t>
  </si>
  <si>
    <t>Other Programme (HYV Programme)</t>
  </si>
  <si>
    <t>01.00.87</t>
  </si>
  <si>
    <t>Movement of Seeds to North Eastern States including Sikkim (100% CSS)</t>
  </si>
  <si>
    <t>Macro Management (100%CSS)</t>
  </si>
  <si>
    <t>01.81.88</t>
  </si>
  <si>
    <t>Macro-Management in Agriculture</t>
  </si>
  <si>
    <t>CAPITAL SECTION</t>
  </si>
  <si>
    <t>01.44.72</t>
  </si>
  <si>
    <t>Building and Farm Structures</t>
  </si>
  <si>
    <t>Storage and Warehousing</t>
  </si>
  <si>
    <t>Rural Godown Programmes</t>
  </si>
  <si>
    <t>44</t>
  </si>
  <si>
    <t>00.44.71</t>
  </si>
  <si>
    <t>Storage &amp; Warehousing</t>
  </si>
  <si>
    <t>Capital Outlay on Food, Storage and Warehousing</t>
  </si>
  <si>
    <t>01.44.88</t>
  </si>
  <si>
    <t>Planning, Monitoring and Evaluation</t>
  </si>
  <si>
    <t>01.83.50</t>
  </si>
  <si>
    <t>Organic Farming</t>
  </si>
  <si>
    <t>65.44.13</t>
  </si>
  <si>
    <t>Bio-Fertilizer</t>
  </si>
  <si>
    <t>Vermiculture</t>
  </si>
  <si>
    <t>65.44.50</t>
  </si>
  <si>
    <t>65.44.51</t>
  </si>
  <si>
    <t>65.44.71</t>
  </si>
  <si>
    <t>65.44.74</t>
  </si>
  <si>
    <t>65.44.80</t>
  </si>
  <si>
    <t>Development &amp; Strengthening of Infrastructural facility for production and distribution of quality seeds (100%CSS)</t>
  </si>
  <si>
    <t>61.00.76</t>
  </si>
  <si>
    <t>National Project for Organic Farming in North Eastern States (100%CSS)</t>
  </si>
  <si>
    <t>65.44.82</t>
  </si>
  <si>
    <t>01.44.89</t>
  </si>
  <si>
    <t>00.44.72</t>
  </si>
  <si>
    <t>Food, Storage and Warehousing</t>
  </si>
  <si>
    <t>Food</t>
  </si>
  <si>
    <t>Capacity Building/ Training</t>
  </si>
  <si>
    <t>01.003</t>
  </si>
  <si>
    <t>Training</t>
  </si>
  <si>
    <t>FOOD SECURITY AND AGRICULTURE DEVELOPMENT</t>
  </si>
  <si>
    <t>II. Details of the estimates and the heads under which this grant will be accounted for:</t>
  </si>
  <si>
    <t>Extension and Farmers' Training</t>
  </si>
  <si>
    <t>65.44.83</t>
  </si>
  <si>
    <t>Double Cropping in Sikkim (NEC)</t>
  </si>
  <si>
    <t>01.00.89</t>
  </si>
  <si>
    <t>Establishment of AGRISNET (100% CSS)</t>
  </si>
  <si>
    <t>Creation of Seed Infrastructure Facilities  
(100% CSS)</t>
  </si>
  <si>
    <t>C - Economic Services (a) Agriculture and Allied Activities</t>
  </si>
  <si>
    <t>2009-10</t>
  </si>
  <si>
    <t>Others Expenditure</t>
  </si>
  <si>
    <t>Deduct Recoveries of Overpayments</t>
  </si>
  <si>
    <t>01.44.42</t>
  </si>
  <si>
    <t>Establishment of Agency for Reporting Agriculture Statistics (100%CSS)</t>
  </si>
  <si>
    <t>Adaptive Trials</t>
  </si>
  <si>
    <t>C - Capital Accounts of Economic Services</t>
  </si>
  <si>
    <t>(a) Capital Account on Agriculture and Allied Activities</t>
  </si>
  <si>
    <t>Revenue</t>
  </si>
  <si>
    <t>Agricultural Census Programme 
(100% CSS)</t>
  </si>
  <si>
    <t>01.44.91</t>
  </si>
  <si>
    <t>Demonstration of Agriculture Equipment 
at Farmers Field (100% CSS)</t>
  </si>
  <si>
    <t>2010-11</t>
  </si>
  <si>
    <t>Promotion and Strengthening of Agri Mechanisation through Testing, Training and Demonstration (100%CSS)</t>
  </si>
  <si>
    <t>Capital Outlay on Food, Storage and 
Warehousing</t>
  </si>
  <si>
    <t>I. Estimate of the amount required in the year ending 31st March, 2012 to defray the charges in respect of Food Security and Agriculture Development</t>
  </si>
  <si>
    <t>2011-12</t>
  </si>
  <si>
    <t xml:space="preserve"> -</t>
  </si>
  <si>
    <t>Lumpsum Provision for Revision of Pay</t>
  </si>
  <si>
    <t>Agriculture Development &amp; Farmer's Welfare 
Board</t>
  </si>
  <si>
    <t>Rastriya Krishi Vikash Yojana (ACA)</t>
  </si>
  <si>
    <t>Provision under NEC,NLCPR and Centrally Sponsored Schemes consist of Central Share only.</t>
  </si>
  <si>
    <t>(In Thousands of Rupees)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</si>
</sst>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\ _k_r_-;\-* #,##0.00\ _k_r_-;_-* &quot;-&quot;??\ _k_r_-;_-@_-"/>
    <numFmt numFmtId="179" formatCode="0_)"/>
    <numFmt numFmtId="180" formatCode="00#"/>
    <numFmt numFmtId="181" formatCode="0#"/>
    <numFmt numFmtId="182" formatCode="0##"/>
    <numFmt numFmtId="183" formatCode="##"/>
    <numFmt numFmtId="184" formatCode="0000##"/>
    <numFmt numFmtId="185" formatCode="00000#"/>
    <numFmt numFmtId="186" formatCode="00.00#"/>
    <numFmt numFmtId="187" formatCode="00.00.##"/>
    <numFmt numFmtId="188" formatCode="00.###"/>
    <numFmt numFmtId="189" formatCode="00.#00"/>
    <numFmt numFmtId="190" formatCode="##.000"/>
    <numFmt numFmtId="191" formatCode="0_);\(0\)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</numFmts>
  <fonts count="2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78" fontId="4" fillId="0" borderId="0" xfId="44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0" xfId="60" applyFont="1" applyFill="1" applyBorder="1" applyProtection="1">
      <alignment/>
      <protection/>
    </xf>
    <xf numFmtId="0" fontId="4" fillId="0" borderId="0" xfId="60" applyNumberFormat="1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left"/>
      <protection/>
    </xf>
    <xf numFmtId="0" fontId="5" fillId="0" borderId="0" xfId="60" applyFont="1" applyFill="1" applyBorder="1" applyAlignment="1" applyProtection="1">
      <alignment horizontal="right"/>
      <protection/>
    </xf>
    <xf numFmtId="0" fontId="5" fillId="0" borderId="0" xfId="60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Font="1" applyFill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left" vertical="top"/>
      <protection/>
    </xf>
    <xf numFmtId="0" fontId="4" fillId="0" borderId="0" xfId="60" applyNumberFormat="1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Protection="1">
      <alignment/>
      <protection/>
    </xf>
    <xf numFmtId="0" fontId="5" fillId="0" borderId="0" xfId="60" applyNumberFormat="1" applyFont="1" applyFill="1" applyBorder="1" applyProtection="1">
      <alignment/>
      <protection/>
    </xf>
    <xf numFmtId="0" fontId="5" fillId="0" borderId="0" xfId="60" applyNumberFormat="1" applyFont="1" applyFill="1" applyBorder="1" applyAlignment="1" applyProtection="1">
      <alignment horizontal="right"/>
      <protection/>
    </xf>
    <xf numFmtId="0" fontId="4" fillId="0" borderId="10" xfId="59" applyFont="1" applyFill="1" applyBorder="1" applyAlignment="1" applyProtection="1">
      <alignment horizontal="left"/>
      <protection/>
    </xf>
    <xf numFmtId="0" fontId="4" fillId="0" borderId="10" xfId="59" applyNumberFormat="1" applyFont="1" applyFill="1" applyBorder="1" applyProtection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0" xfId="60" applyNumberFormat="1" applyFont="1" applyFill="1" applyBorder="1" applyProtection="1">
      <alignment/>
      <protection/>
    </xf>
    <xf numFmtId="0" fontId="6" fillId="0" borderId="10" xfId="59" applyNumberFormat="1" applyFont="1" applyFill="1" applyBorder="1" applyProtection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1" fontId="5" fillId="0" borderId="0" xfId="60" applyNumberFormat="1" applyFont="1" applyFill="1" applyBorder="1" applyAlignment="1" applyProtection="1">
      <alignment horizontal="right" vertical="top" wrapText="1"/>
      <protection/>
    </xf>
    <xf numFmtId="186" fontId="5" fillId="0" borderId="0" xfId="60" applyNumberFormat="1" applyFont="1" applyFill="1" applyBorder="1" applyAlignment="1" applyProtection="1">
      <alignment horizontal="right" vertical="top" wrapText="1"/>
      <protection/>
    </xf>
    <xf numFmtId="181" fontId="4" fillId="0" borderId="0" xfId="60" applyNumberFormat="1" applyFont="1" applyFill="1" applyBorder="1" applyAlignment="1" applyProtection="1">
      <alignment horizontal="right" vertical="top" wrapText="1"/>
      <protection/>
    </xf>
    <xf numFmtId="185" fontId="4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1" fontId="4" fillId="0" borderId="0" xfId="60" applyNumberFormat="1" applyFont="1" applyFill="1" applyBorder="1" applyAlignment="1" applyProtection="1">
      <alignment horizontal="right" vertical="top" wrapText="1"/>
      <protection/>
    </xf>
    <xf numFmtId="185" fontId="4" fillId="0" borderId="10" xfId="60" applyNumberFormat="1" applyFont="1" applyFill="1" applyBorder="1" applyAlignment="1" applyProtection="1">
      <alignment horizontal="right" vertical="top" wrapText="1"/>
      <protection/>
    </xf>
    <xf numFmtId="180" fontId="5" fillId="0" borderId="0" xfId="60" applyNumberFormat="1" applyFont="1" applyFill="1" applyBorder="1" applyAlignment="1" applyProtection="1">
      <alignment horizontal="right" vertical="top" wrapText="1"/>
      <protection/>
    </xf>
    <xf numFmtId="187" fontId="4" fillId="0" borderId="0" xfId="60" applyNumberFormat="1" applyFont="1" applyFill="1" applyBorder="1" applyAlignment="1" applyProtection="1">
      <alignment horizontal="right" vertical="top" wrapText="1"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188" fontId="5" fillId="0" borderId="0" xfId="60" applyNumberFormat="1" applyFont="1" applyFill="1" applyBorder="1" applyAlignment="1" applyProtection="1">
      <alignment horizontal="right" vertical="top" wrapText="1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185" fontId="4" fillId="0" borderId="0" xfId="58" applyNumberFormat="1" applyFont="1" applyFill="1" applyBorder="1" applyAlignment="1" applyProtection="1">
      <alignment horizontal="right" vertical="justify"/>
      <protection/>
    </xf>
    <xf numFmtId="0" fontId="4" fillId="0" borderId="0" xfId="58" applyFont="1" applyFill="1" applyBorder="1" applyAlignment="1" applyProtection="1">
      <alignment horizontal="left" vertical="justify" wrapText="1"/>
      <protection/>
    </xf>
    <xf numFmtId="1" fontId="4" fillId="0" borderId="10" xfId="60" applyNumberFormat="1" applyFont="1" applyFill="1" applyBorder="1" applyAlignment="1" applyProtection="1">
      <alignment horizontal="right" vertical="top" wrapText="1"/>
      <protection/>
    </xf>
    <xf numFmtId="182" fontId="4" fillId="0" borderId="0" xfId="60" applyNumberFormat="1" applyFont="1" applyFill="1" applyBorder="1" applyAlignment="1" applyProtection="1">
      <alignment horizontal="right" vertical="top" wrapText="1"/>
      <protection/>
    </xf>
    <xf numFmtId="183" fontId="4" fillId="0" borderId="0" xfId="60" applyNumberFormat="1" applyFont="1" applyFill="1" applyBorder="1" applyAlignment="1" applyProtection="1">
      <alignment horizontal="right" vertical="top" wrapText="1"/>
      <protection/>
    </xf>
    <xf numFmtId="179" fontId="4" fillId="0" borderId="0" xfId="61" applyFont="1" applyFill="1" applyBorder="1" applyAlignment="1" applyProtection="1">
      <alignment horizontal="left" vertical="top" wrapText="1"/>
      <protection/>
    </xf>
    <xf numFmtId="0" fontId="4" fillId="0" borderId="11" xfId="60" applyNumberFormat="1" applyFont="1" applyFill="1" applyBorder="1" applyAlignment="1" applyProtection="1">
      <alignment horizontal="right"/>
      <protection/>
    </xf>
    <xf numFmtId="0" fontId="4" fillId="0" borderId="11" xfId="42" applyNumberFormat="1" applyFont="1" applyFill="1" applyBorder="1" applyAlignment="1" applyProtection="1">
      <alignment horizontal="right"/>
      <protection/>
    </xf>
    <xf numFmtId="189" fontId="5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0" xfId="60" applyNumberFormat="1" applyFont="1" applyFill="1" applyBorder="1" applyAlignment="1" applyProtection="1">
      <alignment horizontal="right" vertical="top" wrapText="1"/>
      <protection/>
    </xf>
    <xf numFmtId="49" fontId="5" fillId="0" borderId="0" xfId="60" applyNumberFormat="1" applyFont="1" applyFill="1" applyBorder="1" applyAlignment="1" applyProtection="1">
      <alignment horizontal="right" vertical="top" wrapText="1"/>
      <protection/>
    </xf>
    <xf numFmtId="184" fontId="4" fillId="0" borderId="0" xfId="60" applyNumberFormat="1" applyFont="1" applyFill="1" applyBorder="1" applyAlignment="1" applyProtection="1">
      <alignment horizontal="right" vertical="top" wrapText="1"/>
      <protection/>
    </xf>
    <xf numFmtId="190" fontId="5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12" xfId="60" applyFont="1" applyFill="1" applyBorder="1" applyAlignment="1" applyProtection="1">
      <alignment horizontal="left" vertical="top" wrapText="1"/>
      <protection/>
    </xf>
    <xf numFmtId="0" fontId="4" fillId="0" borderId="12" xfId="60" applyFont="1" applyFill="1" applyBorder="1" applyAlignment="1" applyProtection="1">
      <alignment horizontal="right" vertical="top" wrapText="1"/>
      <protection/>
    </xf>
    <xf numFmtId="0" fontId="5" fillId="0" borderId="12" xfId="60" applyFont="1" applyFill="1" applyBorder="1" applyAlignment="1" applyProtection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0" fontId="5" fillId="0" borderId="0" xfId="60" applyFont="1" applyFill="1" applyBorder="1" applyAlignment="1" applyProtection="1">
      <alignment horizontal="left" vertical="top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187" fontId="4" fillId="0" borderId="10" xfId="60" applyNumberFormat="1" applyFont="1" applyFill="1" applyBorder="1" applyAlignment="1" applyProtection="1">
      <alignment horizontal="right" vertical="top" wrapText="1"/>
      <protection/>
    </xf>
    <xf numFmtId="1" fontId="4" fillId="0" borderId="11" xfId="60" applyNumberFormat="1" applyFont="1" applyFill="1" applyBorder="1" applyAlignment="1" applyProtection="1">
      <alignment horizontal="right" vertical="top" wrapText="1"/>
      <protection/>
    </xf>
    <xf numFmtId="0" fontId="5" fillId="0" borderId="10" xfId="60" applyFont="1" applyFill="1" applyBorder="1" applyAlignment="1" applyProtection="1">
      <alignment horizontal="right" vertical="top" wrapText="1"/>
      <protection/>
    </xf>
    <xf numFmtId="183" fontId="4" fillId="0" borderId="10" xfId="60" applyNumberFormat="1" applyFont="1" applyFill="1" applyBorder="1" applyAlignment="1" applyProtection="1">
      <alignment horizontal="right" vertical="top" wrapText="1"/>
      <protection/>
    </xf>
    <xf numFmtId="188" fontId="5" fillId="0" borderId="10" xfId="60" applyNumberFormat="1" applyFont="1" applyFill="1" applyBorder="1" applyAlignment="1" applyProtection="1">
      <alignment horizontal="right" vertical="top" wrapText="1"/>
      <protection/>
    </xf>
    <xf numFmtId="49" fontId="4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Alignment="1" applyProtection="1">
      <alignment horizontal="left"/>
      <protection/>
    </xf>
    <xf numFmtId="0" fontId="4" fillId="0" borderId="10" xfId="42" applyNumberFormat="1" applyFont="1" applyFill="1" applyBorder="1" applyAlignment="1" applyProtection="1">
      <alignment/>
      <protection/>
    </xf>
    <xf numFmtId="0" fontId="4" fillId="0" borderId="0" xfId="60" applyNumberFormat="1" applyFont="1" applyFill="1" applyBorder="1" applyAlignment="1" applyProtection="1">
      <alignment horizontal="right" wrapText="1"/>
      <protection/>
    </xf>
    <xf numFmtId="0" fontId="4" fillId="0" borderId="12" xfId="60" applyNumberFormat="1" applyFont="1" applyFill="1" applyBorder="1" applyAlignment="1" applyProtection="1">
      <alignment horizontal="right" wrapText="1"/>
      <protection/>
    </xf>
    <xf numFmtId="0" fontId="4" fillId="0" borderId="10" xfId="60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11" xfId="60" applyNumberFormat="1" applyFont="1" applyFill="1" applyBorder="1" applyAlignment="1" applyProtection="1">
      <alignment horizontal="right" wrapText="1"/>
      <protection/>
    </xf>
    <xf numFmtId="0" fontId="4" fillId="0" borderId="12" xfId="60" applyNumberFormat="1" applyFont="1" applyFill="1" applyBorder="1" applyAlignment="1" applyProtection="1">
      <alignment horizontal="right"/>
      <protection/>
    </xf>
    <xf numFmtId="0" fontId="4" fillId="0" borderId="12" xfId="42" applyNumberFormat="1" applyFont="1" applyFill="1" applyBorder="1" applyAlignment="1" applyProtection="1">
      <alignment horizontal="right"/>
      <protection/>
    </xf>
    <xf numFmtId="185" fontId="4" fillId="0" borderId="11" xfId="60" applyNumberFormat="1" applyFont="1" applyFill="1" applyBorder="1" applyAlignment="1" applyProtection="1">
      <alignment horizontal="right" vertical="top" wrapText="1"/>
      <protection/>
    </xf>
    <xf numFmtId="189" fontId="5" fillId="0" borderId="11" xfId="60" applyNumberFormat="1" applyFont="1" applyFill="1" applyBorder="1" applyAlignment="1" applyProtection="1">
      <alignment horizontal="right" vertical="top" wrapText="1"/>
      <protection/>
    </xf>
    <xf numFmtId="0" fontId="5" fillId="0" borderId="11" xfId="60" applyFont="1" applyFill="1" applyBorder="1" applyAlignment="1" applyProtection="1">
      <alignment horizontal="left" vertical="top" wrapText="1"/>
      <protection/>
    </xf>
    <xf numFmtId="0" fontId="4" fillId="0" borderId="11" xfId="60" applyFont="1" applyFill="1" applyBorder="1" applyAlignment="1" applyProtection="1">
      <alignment vertical="top" wrapText="1"/>
      <protection/>
    </xf>
    <xf numFmtId="0" fontId="4" fillId="0" borderId="11" xfId="60" applyFont="1" applyFill="1" applyBorder="1" applyAlignment="1" applyProtection="1">
      <alignment vertical="top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udget 2004-05_2.6.0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UDGET FOR  03-04" xfId="58"/>
    <cellStyle name="Normal_BUDGET-2000" xfId="59"/>
    <cellStyle name="Normal_budgetDocNIC02-03" xfId="60"/>
    <cellStyle name="Normal_DEMAND5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dget%202004-05_2.6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 transitionEvaluation="1" transitionEntry="1"/>
  <dimension ref="A1:L415"/>
  <sheetViews>
    <sheetView tabSelected="1" view="pageBreakPreview" zoomScaleSheetLayoutView="100" zoomScalePageLayoutView="0" workbookViewId="0" topLeftCell="C396">
      <selection activeCell="H423" sqref="H423"/>
    </sheetView>
  </sheetViews>
  <sheetFormatPr defaultColWidth="12.421875" defaultRowHeight="12.75"/>
  <cols>
    <col min="1" max="1" width="6.421875" style="11" customWidth="1"/>
    <col min="2" max="2" width="8.140625" style="12" customWidth="1"/>
    <col min="3" max="3" width="34.57421875" style="17" customWidth="1"/>
    <col min="4" max="4" width="8.57421875" style="19" customWidth="1"/>
    <col min="5" max="5" width="9.421875" style="19" customWidth="1"/>
    <col min="6" max="6" width="8.421875" style="6" customWidth="1"/>
    <col min="7" max="7" width="8.57421875" style="6" customWidth="1"/>
    <col min="8" max="8" width="8.57421875" style="19" customWidth="1"/>
    <col min="9" max="9" width="8.421875" style="19" customWidth="1"/>
    <col min="10" max="12" width="8.7109375" style="19" customWidth="1"/>
    <col min="13" max="16384" width="12.421875" style="6" customWidth="1"/>
  </cols>
  <sheetData>
    <row r="1" spans="1:12" ht="13.5" customHeight="1">
      <c r="A1" s="7"/>
      <c r="B1" s="8"/>
      <c r="C1" s="7"/>
      <c r="D1" s="10"/>
      <c r="E1" s="10" t="s">
        <v>0</v>
      </c>
      <c r="F1" s="9"/>
      <c r="G1" s="9"/>
      <c r="H1" s="10"/>
      <c r="I1" s="10"/>
      <c r="J1" s="10"/>
      <c r="K1" s="10"/>
      <c r="L1" s="10"/>
    </row>
    <row r="2" spans="1:12" ht="13.5" customHeight="1">
      <c r="A2" s="7"/>
      <c r="B2" s="8"/>
      <c r="C2" s="7"/>
      <c r="D2" s="10"/>
      <c r="E2" s="10" t="s">
        <v>160</v>
      </c>
      <c r="F2" s="9"/>
      <c r="G2" s="9"/>
      <c r="H2" s="10"/>
      <c r="I2" s="10"/>
      <c r="J2" s="10"/>
      <c r="K2" s="10"/>
      <c r="L2" s="10"/>
    </row>
    <row r="3" spans="1:12" ht="13.5" customHeight="1">
      <c r="A3" s="7"/>
      <c r="B3" s="8"/>
      <c r="C3" s="7"/>
      <c r="D3" s="10"/>
      <c r="E3" s="10"/>
      <c r="F3" s="9"/>
      <c r="G3" s="9"/>
      <c r="H3" s="10"/>
      <c r="I3" s="10"/>
      <c r="J3" s="10"/>
      <c r="K3" s="10"/>
      <c r="L3" s="10"/>
    </row>
    <row r="4" spans="3:12" ht="13.5" customHeight="1">
      <c r="C4" s="3"/>
      <c r="D4" s="18" t="s">
        <v>168</v>
      </c>
      <c r="E4" s="10">
        <v>2401</v>
      </c>
      <c r="F4" s="3" t="s">
        <v>1</v>
      </c>
      <c r="G4" s="4"/>
      <c r="H4" s="5"/>
      <c r="I4" s="5"/>
      <c r="J4" s="5"/>
      <c r="K4" s="5"/>
      <c r="L4" s="5"/>
    </row>
    <row r="5" spans="1:12" ht="13.5" customHeight="1">
      <c r="A5" s="13"/>
      <c r="B5" s="2"/>
      <c r="C5" s="3"/>
      <c r="D5" s="5"/>
      <c r="E5" s="10">
        <v>2402</v>
      </c>
      <c r="F5" s="3" t="s">
        <v>2</v>
      </c>
      <c r="G5" s="4"/>
      <c r="H5" s="5"/>
      <c r="I5" s="5"/>
      <c r="J5" s="5"/>
      <c r="K5" s="5"/>
      <c r="L5" s="5"/>
    </row>
    <row r="6" spans="1:12" ht="13.5" customHeight="1" hidden="1">
      <c r="A6" s="13"/>
      <c r="B6" s="2"/>
      <c r="C6" s="3"/>
      <c r="D6" s="5"/>
      <c r="E6" s="10">
        <v>2408</v>
      </c>
      <c r="F6" s="14" t="s">
        <v>155</v>
      </c>
      <c r="G6" s="4"/>
      <c r="H6" s="5"/>
      <c r="I6" s="5"/>
      <c r="J6" s="5"/>
      <c r="K6" s="5"/>
      <c r="L6" s="5"/>
    </row>
    <row r="7" spans="1:12" ht="13.5" customHeight="1">
      <c r="A7" s="13"/>
      <c r="B7" s="2"/>
      <c r="C7" s="3"/>
      <c r="D7" s="15"/>
      <c r="E7" s="10">
        <v>2415</v>
      </c>
      <c r="F7" s="3" t="s">
        <v>3</v>
      </c>
      <c r="G7" s="4"/>
      <c r="H7" s="15"/>
      <c r="I7" s="15"/>
      <c r="J7" s="15"/>
      <c r="K7" s="15"/>
      <c r="L7" s="15"/>
    </row>
    <row r="8" spans="1:12" ht="13.5" customHeight="1">
      <c r="A8" s="13"/>
      <c r="B8" s="2"/>
      <c r="C8" s="3"/>
      <c r="D8" s="15"/>
      <c r="E8" s="10">
        <v>2435</v>
      </c>
      <c r="F8" s="15" t="s">
        <v>4</v>
      </c>
      <c r="G8" s="5"/>
      <c r="H8" s="15"/>
      <c r="I8" s="15"/>
      <c r="J8" s="15"/>
      <c r="K8" s="15"/>
      <c r="L8" s="15"/>
    </row>
    <row r="9" spans="1:12" ht="13.5" customHeight="1">
      <c r="A9" s="13"/>
      <c r="B9" s="16"/>
      <c r="D9" s="18" t="s">
        <v>175</v>
      </c>
      <c r="E9" s="10"/>
      <c r="F9" s="15"/>
      <c r="G9" s="5"/>
      <c r="H9" s="15"/>
      <c r="I9" s="15"/>
      <c r="J9" s="15"/>
      <c r="K9" s="15"/>
      <c r="L9" s="15"/>
    </row>
    <row r="10" spans="2:12" ht="13.5" customHeight="1">
      <c r="B10" s="16"/>
      <c r="D10" s="18" t="s">
        <v>176</v>
      </c>
      <c r="E10" s="10">
        <v>4401</v>
      </c>
      <c r="F10" s="15" t="s">
        <v>5</v>
      </c>
      <c r="G10" s="5"/>
      <c r="H10" s="15"/>
      <c r="I10" s="15"/>
      <c r="J10" s="15"/>
      <c r="K10" s="15"/>
      <c r="L10" s="15"/>
    </row>
    <row r="11" spans="1:12" ht="13.5" customHeight="1">
      <c r="A11" s="13"/>
      <c r="B11" s="2"/>
      <c r="C11" s="3"/>
      <c r="D11" s="5"/>
      <c r="E11" s="10">
        <v>4408</v>
      </c>
      <c r="F11" s="15" t="s">
        <v>136</v>
      </c>
      <c r="G11" s="5"/>
      <c r="H11" s="15"/>
      <c r="I11" s="15"/>
      <c r="J11" s="15"/>
      <c r="K11" s="15"/>
      <c r="L11" s="15"/>
    </row>
    <row r="12" spans="1:12" ht="13.5" customHeight="1">
      <c r="A12" s="3" t="s">
        <v>184</v>
      </c>
      <c r="B12" s="2"/>
      <c r="C12" s="3"/>
      <c r="D12" s="15"/>
      <c r="F12" s="15"/>
      <c r="G12" s="5"/>
      <c r="H12" s="15"/>
      <c r="I12" s="15"/>
      <c r="J12" s="15"/>
      <c r="K12" s="5"/>
      <c r="L12" s="15"/>
    </row>
    <row r="13" spans="1:12" ht="13.5" customHeight="1">
      <c r="A13" s="13"/>
      <c r="B13" s="2"/>
      <c r="C13" s="3"/>
      <c r="D13" s="20"/>
      <c r="E13" s="21" t="s">
        <v>177</v>
      </c>
      <c r="F13" s="21" t="s">
        <v>6</v>
      </c>
      <c r="G13" s="21" t="s">
        <v>14</v>
      </c>
      <c r="H13" s="5"/>
      <c r="I13" s="5"/>
      <c r="J13" s="5"/>
      <c r="K13" s="5"/>
      <c r="L13" s="5"/>
    </row>
    <row r="14" spans="1:12" ht="13.5" customHeight="1">
      <c r="A14" s="13"/>
      <c r="B14" s="2"/>
      <c r="C14" s="3"/>
      <c r="D14" s="21" t="s">
        <v>7</v>
      </c>
      <c r="E14" s="20">
        <f>L387</f>
        <v>603872</v>
      </c>
      <c r="F14" s="20">
        <f>L408</f>
        <v>10000</v>
      </c>
      <c r="G14" s="20">
        <f>F14+E14</f>
        <v>613872</v>
      </c>
      <c r="H14" s="5"/>
      <c r="I14" s="5"/>
      <c r="J14" s="5"/>
      <c r="K14" s="5"/>
      <c r="L14" s="18"/>
    </row>
    <row r="15" spans="1:12" ht="13.5" customHeight="1">
      <c r="A15" s="3" t="s">
        <v>161</v>
      </c>
      <c r="B15" s="2"/>
      <c r="D15" s="5"/>
      <c r="E15" s="5"/>
      <c r="F15" s="5"/>
      <c r="G15" s="5"/>
      <c r="H15" s="5"/>
      <c r="I15" s="5"/>
      <c r="J15" s="5"/>
      <c r="K15" s="5"/>
      <c r="L15" s="5"/>
    </row>
    <row r="16" spans="1:12" ht="13.5" customHeight="1">
      <c r="A16" s="13"/>
      <c r="B16" s="2"/>
      <c r="C16" s="22"/>
      <c r="D16" s="23"/>
      <c r="E16" s="23"/>
      <c r="F16" s="23"/>
      <c r="G16" s="23"/>
      <c r="H16" s="23"/>
      <c r="I16" s="24"/>
      <c r="J16" s="25"/>
      <c r="K16" s="26"/>
      <c r="L16" s="27" t="s">
        <v>191</v>
      </c>
    </row>
    <row r="17" spans="1:12" ht="12.75">
      <c r="A17" s="28"/>
      <c r="B17" s="29"/>
      <c r="C17" s="30"/>
      <c r="D17" s="95" t="s">
        <v>8</v>
      </c>
      <c r="E17" s="95"/>
      <c r="F17" s="94" t="s">
        <v>9</v>
      </c>
      <c r="G17" s="94"/>
      <c r="H17" s="94" t="s">
        <v>10</v>
      </c>
      <c r="I17" s="94"/>
      <c r="J17" s="94" t="s">
        <v>9</v>
      </c>
      <c r="K17" s="94"/>
      <c r="L17" s="94"/>
    </row>
    <row r="18" spans="1:12" ht="12.75">
      <c r="A18" s="13"/>
      <c r="B18" s="2"/>
      <c r="C18" s="30" t="s">
        <v>11</v>
      </c>
      <c r="D18" s="94" t="s">
        <v>169</v>
      </c>
      <c r="E18" s="94"/>
      <c r="F18" s="94" t="s">
        <v>181</v>
      </c>
      <c r="G18" s="94"/>
      <c r="H18" s="94" t="s">
        <v>181</v>
      </c>
      <c r="I18" s="94"/>
      <c r="J18" s="94" t="s">
        <v>185</v>
      </c>
      <c r="K18" s="94"/>
      <c r="L18" s="94"/>
    </row>
    <row r="19" spans="1:12" ht="12.75">
      <c r="A19" s="31"/>
      <c r="B19" s="32"/>
      <c r="C19" s="22"/>
      <c r="D19" s="33" t="s">
        <v>12</v>
      </c>
      <c r="E19" s="33" t="s">
        <v>13</v>
      </c>
      <c r="F19" s="33" t="s">
        <v>12</v>
      </c>
      <c r="G19" s="33" t="s">
        <v>13</v>
      </c>
      <c r="H19" s="33" t="s">
        <v>12</v>
      </c>
      <c r="I19" s="33" t="s">
        <v>13</v>
      </c>
      <c r="J19" s="33" t="s">
        <v>12</v>
      </c>
      <c r="K19" s="33" t="s">
        <v>13</v>
      </c>
      <c r="L19" s="33" t="s">
        <v>14</v>
      </c>
    </row>
    <row r="20" spans="1:12" ht="12.75">
      <c r="A20" s="13"/>
      <c r="B20" s="2"/>
      <c r="C20" s="30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13"/>
      <c r="B21" s="2"/>
      <c r="C21" s="35" t="s">
        <v>15</v>
      </c>
      <c r="D21" s="15"/>
      <c r="E21" s="15"/>
      <c r="F21" s="15"/>
      <c r="G21" s="18"/>
      <c r="H21" s="15"/>
      <c r="I21" s="15"/>
      <c r="J21" s="15"/>
      <c r="K21" s="15"/>
      <c r="L21" s="36"/>
    </row>
    <row r="22" spans="1:12" ht="12.75">
      <c r="A22" s="13" t="s">
        <v>16</v>
      </c>
      <c r="B22" s="37">
        <v>2401</v>
      </c>
      <c r="C22" s="35" t="s">
        <v>1</v>
      </c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13"/>
      <c r="B23" s="38">
        <v>0.001</v>
      </c>
      <c r="C23" s="35" t="s">
        <v>17</v>
      </c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>
      <c r="A24" s="13"/>
      <c r="B24" s="39">
        <v>1</v>
      </c>
      <c r="C24" s="13" t="s">
        <v>18</v>
      </c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.75">
      <c r="A25" s="13"/>
      <c r="B25" s="2">
        <v>44</v>
      </c>
      <c r="C25" s="13" t="s">
        <v>19</v>
      </c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25.5">
      <c r="A26" s="13"/>
      <c r="B26" s="40" t="s">
        <v>20</v>
      </c>
      <c r="C26" s="13" t="s">
        <v>21</v>
      </c>
      <c r="D26" s="41">
        <v>177</v>
      </c>
      <c r="E26" s="41">
        <v>24699</v>
      </c>
      <c r="F26" s="18">
        <v>95</v>
      </c>
      <c r="G26" s="18">
        <v>20674</v>
      </c>
      <c r="H26" s="18">
        <v>95</v>
      </c>
      <c r="I26" s="18">
        <v>20674</v>
      </c>
      <c r="J26" s="41">
        <v>197</v>
      </c>
      <c r="K26" s="41">
        <v>20601</v>
      </c>
      <c r="L26" s="41">
        <f aca="true" t="shared" si="0" ref="L26:L31">SUM(J26:K26)</f>
        <v>20798</v>
      </c>
    </row>
    <row r="27" spans="1:12" ht="25.5">
      <c r="A27" s="13"/>
      <c r="B27" s="40" t="s">
        <v>22</v>
      </c>
      <c r="C27" s="13" t="s">
        <v>66</v>
      </c>
      <c r="D27" s="41">
        <v>202</v>
      </c>
      <c r="E27" s="41">
        <v>88</v>
      </c>
      <c r="F27" s="82">
        <v>260</v>
      </c>
      <c r="G27" s="82">
        <v>81</v>
      </c>
      <c r="H27" s="82">
        <v>260</v>
      </c>
      <c r="I27" s="82">
        <v>81</v>
      </c>
      <c r="J27" s="41" t="s">
        <v>186</v>
      </c>
      <c r="K27" s="41">
        <v>81</v>
      </c>
      <c r="L27" s="41">
        <f t="shared" si="0"/>
        <v>81</v>
      </c>
    </row>
    <row r="28" spans="1:12" ht="25.5">
      <c r="A28" s="13"/>
      <c r="B28" s="40" t="s">
        <v>23</v>
      </c>
      <c r="C28" s="13" t="s">
        <v>67</v>
      </c>
      <c r="D28" s="41">
        <v>2094</v>
      </c>
      <c r="E28" s="41">
        <v>163</v>
      </c>
      <c r="F28" s="82">
        <v>130</v>
      </c>
      <c r="G28" s="82">
        <v>150</v>
      </c>
      <c r="H28" s="82">
        <v>130</v>
      </c>
      <c r="I28" s="82">
        <v>150</v>
      </c>
      <c r="J28" s="41">
        <v>100</v>
      </c>
      <c r="K28" s="41">
        <v>173</v>
      </c>
      <c r="L28" s="41">
        <f t="shared" si="0"/>
        <v>273</v>
      </c>
    </row>
    <row r="29" spans="1:12" ht="25.5">
      <c r="A29" s="13"/>
      <c r="B29" s="40" t="s">
        <v>172</v>
      </c>
      <c r="C29" s="13" t="s">
        <v>187</v>
      </c>
      <c r="D29" s="41" t="s">
        <v>186</v>
      </c>
      <c r="E29" s="41" t="s">
        <v>186</v>
      </c>
      <c r="F29" s="41" t="s">
        <v>186</v>
      </c>
      <c r="G29" s="41">
        <v>9871</v>
      </c>
      <c r="H29" s="68">
        <v>0</v>
      </c>
      <c r="I29" s="41">
        <v>9871</v>
      </c>
      <c r="J29" s="41" t="s">
        <v>186</v>
      </c>
      <c r="K29" s="41" t="s">
        <v>186</v>
      </c>
      <c r="L29" s="68">
        <f t="shared" si="0"/>
        <v>0</v>
      </c>
    </row>
    <row r="30" spans="1:12" ht="25.5">
      <c r="A30" s="13"/>
      <c r="B30" s="40" t="s">
        <v>24</v>
      </c>
      <c r="C30" s="13" t="s">
        <v>70</v>
      </c>
      <c r="D30" s="41">
        <v>893</v>
      </c>
      <c r="E30" s="41" t="s">
        <v>186</v>
      </c>
      <c r="F30" s="82">
        <v>200</v>
      </c>
      <c r="G30" s="41" t="s">
        <v>186</v>
      </c>
      <c r="H30" s="82">
        <v>200</v>
      </c>
      <c r="I30" s="68">
        <v>0</v>
      </c>
      <c r="J30" s="41" t="s">
        <v>186</v>
      </c>
      <c r="K30" s="41" t="s">
        <v>186</v>
      </c>
      <c r="L30" s="68">
        <f t="shared" si="0"/>
        <v>0</v>
      </c>
    </row>
    <row r="31" spans="1:12" ht="25.5">
      <c r="A31" s="13"/>
      <c r="B31" s="40" t="s">
        <v>25</v>
      </c>
      <c r="C31" s="13" t="s">
        <v>71</v>
      </c>
      <c r="D31" s="41">
        <v>573</v>
      </c>
      <c r="E31" s="41">
        <v>182</v>
      </c>
      <c r="F31" s="82">
        <v>500</v>
      </c>
      <c r="G31" s="82">
        <v>167</v>
      </c>
      <c r="H31" s="82">
        <v>500</v>
      </c>
      <c r="I31" s="82">
        <v>167</v>
      </c>
      <c r="J31" s="41" t="s">
        <v>186</v>
      </c>
      <c r="K31" s="41">
        <v>167</v>
      </c>
      <c r="L31" s="41">
        <f t="shared" si="0"/>
        <v>167</v>
      </c>
    </row>
    <row r="32" spans="1:12" ht="12.75">
      <c r="A32" s="13" t="s">
        <v>14</v>
      </c>
      <c r="B32" s="42">
        <v>44</v>
      </c>
      <c r="C32" s="13" t="s">
        <v>19</v>
      </c>
      <c r="D32" s="67">
        <f aca="true" t="shared" si="1" ref="D32:L32">SUM(D26:D31)</f>
        <v>3939</v>
      </c>
      <c r="E32" s="67">
        <f t="shared" si="1"/>
        <v>25132</v>
      </c>
      <c r="F32" s="83">
        <f t="shared" si="1"/>
        <v>1185</v>
      </c>
      <c r="G32" s="83">
        <f t="shared" si="1"/>
        <v>30943</v>
      </c>
      <c r="H32" s="67">
        <f t="shared" si="1"/>
        <v>1185</v>
      </c>
      <c r="I32" s="67">
        <f t="shared" si="1"/>
        <v>30943</v>
      </c>
      <c r="J32" s="67">
        <f t="shared" si="1"/>
        <v>297</v>
      </c>
      <c r="K32" s="67">
        <f t="shared" si="1"/>
        <v>21022</v>
      </c>
      <c r="L32" s="67">
        <f t="shared" si="1"/>
        <v>21319</v>
      </c>
    </row>
    <row r="33" spans="1:12" ht="12.75">
      <c r="A33" s="13"/>
      <c r="B33" s="42"/>
      <c r="C33" s="13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.75">
      <c r="A34" s="13"/>
      <c r="B34" s="42">
        <v>45</v>
      </c>
      <c r="C34" s="13" t="s">
        <v>26</v>
      </c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25.5">
      <c r="A35" s="13"/>
      <c r="B35" s="40" t="s">
        <v>27</v>
      </c>
      <c r="C35" s="1" t="s">
        <v>21</v>
      </c>
      <c r="D35" s="41" t="s">
        <v>186</v>
      </c>
      <c r="E35" s="41">
        <v>2985</v>
      </c>
      <c r="F35" s="41" t="s">
        <v>186</v>
      </c>
      <c r="G35" s="82">
        <v>2536</v>
      </c>
      <c r="H35" s="68">
        <v>0</v>
      </c>
      <c r="I35" s="41">
        <v>2536</v>
      </c>
      <c r="J35" s="41" t="s">
        <v>186</v>
      </c>
      <c r="K35" s="41">
        <v>2721</v>
      </c>
      <c r="L35" s="41">
        <f>SUM(J35:K35)</f>
        <v>2721</v>
      </c>
    </row>
    <row r="36" spans="1:12" ht="25.5">
      <c r="A36" s="13"/>
      <c r="B36" s="40" t="s">
        <v>28</v>
      </c>
      <c r="C36" s="13" t="s">
        <v>66</v>
      </c>
      <c r="D36" s="41" t="s">
        <v>186</v>
      </c>
      <c r="E36" s="41">
        <v>20</v>
      </c>
      <c r="F36" s="41" t="s">
        <v>186</v>
      </c>
      <c r="G36" s="82">
        <v>18</v>
      </c>
      <c r="H36" s="68">
        <v>0</v>
      </c>
      <c r="I36" s="41">
        <v>18</v>
      </c>
      <c r="J36" s="41" t="s">
        <v>186</v>
      </c>
      <c r="K36" s="41">
        <v>18</v>
      </c>
      <c r="L36" s="41">
        <f>SUM(J36:K36)</f>
        <v>18</v>
      </c>
    </row>
    <row r="37" spans="1:12" ht="25.5">
      <c r="A37" s="13"/>
      <c r="B37" s="40" t="s">
        <v>29</v>
      </c>
      <c r="C37" s="13" t="s">
        <v>67</v>
      </c>
      <c r="D37" s="41" t="s">
        <v>186</v>
      </c>
      <c r="E37" s="41">
        <v>28</v>
      </c>
      <c r="F37" s="41" t="s">
        <v>186</v>
      </c>
      <c r="G37" s="82">
        <v>22</v>
      </c>
      <c r="H37" s="68">
        <v>0</v>
      </c>
      <c r="I37" s="41">
        <v>22</v>
      </c>
      <c r="J37" s="41">
        <v>75</v>
      </c>
      <c r="K37" s="41">
        <v>25</v>
      </c>
      <c r="L37" s="41">
        <f>SUM(J37:K37)</f>
        <v>100</v>
      </c>
    </row>
    <row r="38" spans="1:12" ht="25.5">
      <c r="A38" s="31"/>
      <c r="B38" s="43" t="s">
        <v>30</v>
      </c>
      <c r="C38" s="31" t="s">
        <v>71</v>
      </c>
      <c r="D38" s="66" t="s">
        <v>186</v>
      </c>
      <c r="E38" s="66">
        <v>8</v>
      </c>
      <c r="F38" s="66" t="s">
        <v>186</v>
      </c>
      <c r="G38" s="84">
        <v>22</v>
      </c>
      <c r="H38" s="69">
        <v>0</v>
      </c>
      <c r="I38" s="66">
        <v>22</v>
      </c>
      <c r="J38" s="66" t="s">
        <v>186</v>
      </c>
      <c r="K38" s="66">
        <v>22</v>
      </c>
      <c r="L38" s="66">
        <f>SUM(J38:K38)</f>
        <v>22</v>
      </c>
    </row>
    <row r="39" spans="1:12" ht="12.75">
      <c r="A39" s="13" t="s">
        <v>14</v>
      </c>
      <c r="B39" s="42">
        <v>45</v>
      </c>
      <c r="C39" s="13" t="s">
        <v>26</v>
      </c>
      <c r="D39" s="69">
        <f aca="true" t="shared" si="2" ref="D39:L39">SUM(D35:D38)</f>
        <v>0</v>
      </c>
      <c r="E39" s="66">
        <f t="shared" si="2"/>
        <v>3041</v>
      </c>
      <c r="F39" s="69">
        <f t="shared" si="2"/>
        <v>0</v>
      </c>
      <c r="G39" s="66">
        <f t="shared" si="2"/>
        <v>2598</v>
      </c>
      <c r="H39" s="69">
        <f t="shared" si="2"/>
        <v>0</v>
      </c>
      <c r="I39" s="66">
        <f t="shared" si="2"/>
        <v>2598</v>
      </c>
      <c r="J39" s="66">
        <f t="shared" si="2"/>
        <v>75</v>
      </c>
      <c r="K39" s="66">
        <f t="shared" si="2"/>
        <v>2786</v>
      </c>
      <c r="L39" s="66">
        <f t="shared" si="2"/>
        <v>2861</v>
      </c>
    </row>
    <row r="40" spans="1:12" ht="12.75">
      <c r="A40" s="13"/>
      <c r="B40" s="42"/>
      <c r="C40" s="13"/>
      <c r="D40" s="41"/>
      <c r="E40" s="18"/>
      <c r="F40" s="41"/>
      <c r="G40" s="18"/>
      <c r="H40" s="41"/>
      <c r="I40" s="18"/>
      <c r="J40" s="41"/>
      <c r="K40" s="18"/>
      <c r="L40" s="18"/>
    </row>
    <row r="41" spans="1:12" ht="12.75">
      <c r="A41" s="13"/>
      <c r="B41" s="42">
        <v>46</v>
      </c>
      <c r="C41" s="13" t="s">
        <v>31</v>
      </c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25.5">
      <c r="A42" s="13"/>
      <c r="B42" s="40" t="s">
        <v>32</v>
      </c>
      <c r="C42" s="13" t="s">
        <v>21</v>
      </c>
      <c r="D42" s="41" t="s">
        <v>186</v>
      </c>
      <c r="E42" s="41">
        <v>2716</v>
      </c>
      <c r="F42" s="41" t="s">
        <v>186</v>
      </c>
      <c r="G42" s="82">
        <v>2341</v>
      </c>
      <c r="H42" s="68">
        <v>0</v>
      </c>
      <c r="I42" s="41">
        <v>2341</v>
      </c>
      <c r="J42" s="41" t="s">
        <v>186</v>
      </c>
      <c r="K42" s="41">
        <v>2406</v>
      </c>
      <c r="L42" s="41">
        <f>SUM(J42:K42)</f>
        <v>2406</v>
      </c>
    </row>
    <row r="43" spans="1:12" ht="25.5">
      <c r="A43" s="13"/>
      <c r="B43" s="40" t="s">
        <v>33</v>
      </c>
      <c r="C43" s="13" t="s">
        <v>66</v>
      </c>
      <c r="D43" s="41" t="s">
        <v>186</v>
      </c>
      <c r="E43" s="41">
        <v>21</v>
      </c>
      <c r="F43" s="41" t="s">
        <v>186</v>
      </c>
      <c r="G43" s="82">
        <v>18</v>
      </c>
      <c r="H43" s="68">
        <v>0</v>
      </c>
      <c r="I43" s="41">
        <v>18</v>
      </c>
      <c r="J43" s="41" t="s">
        <v>186</v>
      </c>
      <c r="K43" s="41">
        <v>18</v>
      </c>
      <c r="L43" s="41">
        <f>SUM(J43:K43)</f>
        <v>18</v>
      </c>
    </row>
    <row r="44" spans="1:12" ht="25.5">
      <c r="A44" s="13"/>
      <c r="B44" s="40" t="s">
        <v>34</v>
      </c>
      <c r="C44" s="13" t="s">
        <v>67</v>
      </c>
      <c r="D44" s="41" t="s">
        <v>186</v>
      </c>
      <c r="E44" s="41">
        <v>19</v>
      </c>
      <c r="F44" s="41" t="s">
        <v>186</v>
      </c>
      <c r="G44" s="82">
        <v>18</v>
      </c>
      <c r="H44" s="68">
        <v>0</v>
      </c>
      <c r="I44" s="41">
        <v>18</v>
      </c>
      <c r="J44" s="41">
        <v>75</v>
      </c>
      <c r="K44" s="41">
        <v>21</v>
      </c>
      <c r="L44" s="41">
        <f>SUM(J44:K44)</f>
        <v>96</v>
      </c>
    </row>
    <row r="45" spans="1:12" ht="25.5">
      <c r="A45" s="13"/>
      <c r="B45" s="40" t="s">
        <v>35</v>
      </c>
      <c r="C45" s="13" t="s">
        <v>71</v>
      </c>
      <c r="D45" s="66" t="s">
        <v>186</v>
      </c>
      <c r="E45" s="66">
        <v>23</v>
      </c>
      <c r="F45" s="66" t="s">
        <v>186</v>
      </c>
      <c r="G45" s="84">
        <v>22</v>
      </c>
      <c r="H45" s="69">
        <v>0</v>
      </c>
      <c r="I45" s="66">
        <v>22</v>
      </c>
      <c r="J45" s="66" t="s">
        <v>186</v>
      </c>
      <c r="K45" s="66">
        <v>22</v>
      </c>
      <c r="L45" s="66">
        <f>SUM(J45:K45)</f>
        <v>22</v>
      </c>
    </row>
    <row r="46" spans="1:12" ht="12.75">
      <c r="A46" s="13" t="s">
        <v>14</v>
      </c>
      <c r="B46" s="42">
        <v>46</v>
      </c>
      <c r="C46" s="13" t="s">
        <v>31</v>
      </c>
      <c r="D46" s="69">
        <f aca="true" t="shared" si="3" ref="D46:L46">SUM(D42:D45)</f>
        <v>0</v>
      </c>
      <c r="E46" s="66">
        <f t="shared" si="3"/>
        <v>2779</v>
      </c>
      <c r="F46" s="69">
        <f t="shared" si="3"/>
        <v>0</v>
      </c>
      <c r="G46" s="66">
        <f t="shared" si="3"/>
        <v>2399</v>
      </c>
      <c r="H46" s="69">
        <f t="shared" si="3"/>
        <v>0</v>
      </c>
      <c r="I46" s="66">
        <f t="shared" si="3"/>
        <v>2399</v>
      </c>
      <c r="J46" s="66">
        <f t="shared" si="3"/>
        <v>75</v>
      </c>
      <c r="K46" s="66">
        <f t="shared" si="3"/>
        <v>2467</v>
      </c>
      <c r="L46" s="66">
        <f t="shared" si="3"/>
        <v>2542</v>
      </c>
    </row>
    <row r="47" spans="1:12" ht="12.75">
      <c r="A47" s="13"/>
      <c r="B47" s="42"/>
      <c r="C47" s="13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3"/>
      <c r="B48" s="42">
        <v>47</v>
      </c>
      <c r="C48" s="13" t="s">
        <v>36</v>
      </c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25.5">
      <c r="A49" s="13"/>
      <c r="B49" s="40" t="s">
        <v>37</v>
      </c>
      <c r="C49" s="13" t="s">
        <v>21</v>
      </c>
      <c r="D49" s="41" t="s">
        <v>186</v>
      </c>
      <c r="E49" s="41">
        <v>2171</v>
      </c>
      <c r="F49" s="41" t="s">
        <v>186</v>
      </c>
      <c r="G49" s="82">
        <v>1569</v>
      </c>
      <c r="H49" s="68">
        <v>0</v>
      </c>
      <c r="I49" s="41">
        <v>1569</v>
      </c>
      <c r="J49" s="41" t="s">
        <v>186</v>
      </c>
      <c r="K49" s="41">
        <v>2102</v>
      </c>
      <c r="L49" s="41">
        <f>SUM(J49:K49)</f>
        <v>2102</v>
      </c>
    </row>
    <row r="50" spans="1:12" ht="25.5">
      <c r="A50" s="13"/>
      <c r="B50" s="40" t="s">
        <v>38</v>
      </c>
      <c r="C50" s="13" t="s">
        <v>66</v>
      </c>
      <c r="D50" s="41" t="s">
        <v>186</v>
      </c>
      <c r="E50" s="41">
        <v>18</v>
      </c>
      <c r="F50" s="41" t="s">
        <v>186</v>
      </c>
      <c r="G50" s="82">
        <v>14</v>
      </c>
      <c r="H50" s="68">
        <v>0</v>
      </c>
      <c r="I50" s="41">
        <v>14</v>
      </c>
      <c r="J50" s="41" t="s">
        <v>186</v>
      </c>
      <c r="K50" s="41">
        <v>14</v>
      </c>
      <c r="L50" s="41">
        <f>SUM(J50:K50)</f>
        <v>14</v>
      </c>
    </row>
    <row r="51" spans="1:12" ht="25.5">
      <c r="A51" s="13"/>
      <c r="B51" s="40" t="s">
        <v>39</v>
      </c>
      <c r="C51" s="13" t="s">
        <v>67</v>
      </c>
      <c r="D51" s="41" t="s">
        <v>186</v>
      </c>
      <c r="E51" s="41">
        <v>17</v>
      </c>
      <c r="F51" s="41" t="s">
        <v>186</v>
      </c>
      <c r="G51" s="82">
        <v>16</v>
      </c>
      <c r="H51" s="68">
        <v>0</v>
      </c>
      <c r="I51" s="41">
        <v>16</v>
      </c>
      <c r="J51" s="41">
        <v>25</v>
      </c>
      <c r="K51" s="41">
        <v>18</v>
      </c>
      <c r="L51" s="41">
        <f>SUM(J51:K51)</f>
        <v>43</v>
      </c>
    </row>
    <row r="52" spans="1:12" ht="25.5">
      <c r="A52" s="13"/>
      <c r="B52" s="40" t="s">
        <v>41</v>
      </c>
      <c r="C52" s="13" t="s">
        <v>71</v>
      </c>
      <c r="D52" s="41" t="s">
        <v>186</v>
      </c>
      <c r="E52" s="41">
        <v>24</v>
      </c>
      <c r="F52" s="41" t="s">
        <v>186</v>
      </c>
      <c r="G52" s="82">
        <v>22</v>
      </c>
      <c r="H52" s="68">
        <v>0</v>
      </c>
      <c r="I52" s="41">
        <v>22</v>
      </c>
      <c r="J52" s="41" t="s">
        <v>186</v>
      </c>
      <c r="K52" s="41">
        <v>22</v>
      </c>
      <c r="L52" s="41">
        <f>SUM(J52:K52)</f>
        <v>22</v>
      </c>
    </row>
    <row r="53" spans="1:12" ht="12.75">
      <c r="A53" s="13" t="s">
        <v>14</v>
      </c>
      <c r="B53" s="42">
        <v>47</v>
      </c>
      <c r="C53" s="13" t="s">
        <v>36</v>
      </c>
      <c r="D53" s="70">
        <f aca="true" t="shared" si="4" ref="D53:L53">SUM(D49:D52)</f>
        <v>0</v>
      </c>
      <c r="E53" s="67">
        <f t="shared" si="4"/>
        <v>2230</v>
      </c>
      <c r="F53" s="70">
        <f t="shared" si="4"/>
        <v>0</v>
      </c>
      <c r="G53" s="67">
        <f t="shared" si="4"/>
        <v>1621</v>
      </c>
      <c r="H53" s="70">
        <f t="shared" si="4"/>
        <v>0</v>
      </c>
      <c r="I53" s="67">
        <f t="shared" si="4"/>
        <v>1621</v>
      </c>
      <c r="J53" s="67">
        <f t="shared" si="4"/>
        <v>25</v>
      </c>
      <c r="K53" s="67">
        <f t="shared" si="4"/>
        <v>2156</v>
      </c>
      <c r="L53" s="67">
        <f t="shared" si="4"/>
        <v>2181</v>
      </c>
    </row>
    <row r="54" spans="1:12" ht="12.75">
      <c r="A54" s="13"/>
      <c r="B54" s="42"/>
      <c r="C54" s="13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2.75">
      <c r="A55" s="13"/>
      <c r="B55" s="42">
        <v>48</v>
      </c>
      <c r="C55" s="13" t="s">
        <v>42</v>
      </c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25.5">
      <c r="A56" s="13"/>
      <c r="B56" s="40" t="s">
        <v>43</v>
      </c>
      <c r="C56" s="13" t="s">
        <v>21</v>
      </c>
      <c r="D56" s="41" t="s">
        <v>186</v>
      </c>
      <c r="E56" s="41">
        <v>3136</v>
      </c>
      <c r="F56" s="41" t="s">
        <v>186</v>
      </c>
      <c r="G56" s="82">
        <v>3546</v>
      </c>
      <c r="H56" s="68">
        <v>0</v>
      </c>
      <c r="I56" s="41">
        <v>3546</v>
      </c>
      <c r="J56" s="41" t="s">
        <v>186</v>
      </c>
      <c r="K56" s="41">
        <v>3261</v>
      </c>
      <c r="L56" s="41">
        <f>SUM(J56:K56)</f>
        <v>3261</v>
      </c>
    </row>
    <row r="57" spans="1:12" ht="25.5">
      <c r="A57" s="13"/>
      <c r="B57" s="40" t="s">
        <v>44</v>
      </c>
      <c r="C57" s="13" t="s">
        <v>66</v>
      </c>
      <c r="D57" s="41" t="s">
        <v>186</v>
      </c>
      <c r="E57" s="41">
        <v>20</v>
      </c>
      <c r="F57" s="41" t="s">
        <v>186</v>
      </c>
      <c r="G57" s="82">
        <v>18</v>
      </c>
      <c r="H57" s="68">
        <v>0</v>
      </c>
      <c r="I57" s="41">
        <v>18</v>
      </c>
      <c r="J57" s="41" t="s">
        <v>186</v>
      </c>
      <c r="K57" s="41">
        <v>18</v>
      </c>
      <c r="L57" s="41">
        <f>SUM(J57:K57)</f>
        <v>18</v>
      </c>
    </row>
    <row r="58" spans="1:12" ht="25.5">
      <c r="A58" s="13"/>
      <c r="B58" s="40" t="s">
        <v>45</v>
      </c>
      <c r="C58" s="13" t="s">
        <v>67</v>
      </c>
      <c r="D58" s="41" t="s">
        <v>186</v>
      </c>
      <c r="E58" s="41">
        <v>19</v>
      </c>
      <c r="F58" s="41" t="s">
        <v>186</v>
      </c>
      <c r="G58" s="82">
        <v>17</v>
      </c>
      <c r="H58" s="68">
        <v>0</v>
      </c>
      <c r="I58" s="41">
        <v>17</v>
      </c>
      <c r="J58" s="41">
        <v>75</v>
      </c>
      <c r="K58" s="41">
        <v>20</v>
      </c>
      <c r="L58" s="41">
        <f>SUM(J58:K58)</f>
        <v>95</v>
      </c>
    </row>
    <row r="59" spans="1:12" ht="25.5">
      <c r="A59" s="13"/>
      <c r="B59" s="40" t="s">
        <v>46</v>
      </c>
      <c r="C59" s="13" t="s">
        <v>71</v>
      </c>
      <c r="D59" s="41" t="s">
        <v>186</v>
      </c>
      <c r="E59" s="41">
        <v>24</v>
      </c>
      <c r="F59" s="41" t="s">
        <v>186</v>
      </c>
      <c r="G59" s="82">
        <v>22</v>
      </c>
      <c r="H59" s="68">
        <v>0</v>
      </c>
      <c r="I59" s="41">
        <v>22</v>
      </c>
      <c r="J59" s="41" t="s">
        <v>186</v>
      </c>
      <c r="K59" s="41">
        <v>22</v>
      </c>
      <c r="L59" s="41">
        <f>SUM(J59:K59)</f>
        <v>22</v>
      </c>
    </row>
    <row r="60" spans="1:12" ht="12.75">
      <c r="A60" s="13" t="s">
        <v>14</v>
      </c>
      <c r="B60" s="42">
        <v>48</v>
      </c>
      <c r="C60" s="13" t="s">
        <v>42</v>
      </c>
      <c r="D60" s="70">
        <f aca="true" t="shared" si="5" ref="D60:L60">SUM(D56:D59)</f>
        <v>0</v>
      </c>
      <c r="E60" s="67">
        <f t="shared" si="5"/>
        <v>3199</v>
      </c>
      <c r="F60" s="70">
        <f t="shared" si="5"/>
        <v>0</v>
      </c>
      <c r="G60" s="67">
        <f t="shared" si="5"/>
        <v>3603</v>
      </c>
      <c r="H60" s="70">
        <f t="shared" si="5"/>
        <v>0</v>
      </c>
      <c r="I60" s="67">
        <f t="shared" si="5"/>
        <v>3603</v>
      </c>
      <c r="J60" s="67">
        <f t="shared" si="5"/>
        <v>75</v>
      </c>
      <c r="K60" s="67">
        <f t="shared" si="5"/>
        <v>3321</v>
      </c>
      <c r="L60" s="67">
        <f t="shared" si="5"/>
        <v>3396</v>
      </c>
    </row>
    <row r="61" spans="1:12" ht="12.75">
      <c r="A61" s="13" t="s">
        <v>14</v>
      </c>
      <c r="B61" s="39">
        <v>1</v>
      </c>
      <c r="C61" s="13" t="s">
        <v>18</v>
      </c>
      <c r="D61" s="67">
        <f aca="true" t="shared" si="6" ref="D61:L61">D60+D53+D46+D39+D32</f>
        <v>3939</v>
      </c>
      <c r="E61" s="67">
        <f t="shared" si="6"/>
        <v>36381</v>
      </c>
      <c r="F61" s="83">
        <f t="shared" si="6"/>
        <v>1185</v>
      </c>
      <c r="G61" s="83">
        <f t="shared" si="6"/>
        <v>41164</v>
      </c>
      <c r="H61" s="67">
        <f t="shared" si="6"/>
        <v>1185</v>
      </c>
      <c r="I61" s="67">
        <f t="shared" si="6"/>
        <v>41164</v>
      </c>
      <c r="J61" s="67">
        <f t="shared" si="6"/>
        <v>547</v>
      </c>
      <c r="K61" s="67">
        <f t="shared" si="6"/>
        <v>31752</v>
      </c>
      <c r="L61" s="67">
        <f t="shared" si="6"/>
        <v>32299</v>
      </c>
    </row>
    <row r="62" spans="1:12" ht="12.75">
      <c r="A62" s="13" t="s">
        <v>14</v>
      </c>
      <c r="B62" s="38">
        <v>0.001</v>
      </c>
      <c r="C62" s="35" t="s">
        <v>17</v>
      </c>
      <c r="D62" s="67">
        <f aca="true" t="shared" si="7" ref="D62:L62">D61</f>
        <v>3939</v>
      </c>
      <c r="E62" s="67">
        <f t="shared" si="7"/>
        <v>36381</v>
      </c>
      <c r="F62" s="83">
        <f t="shared" si="7"/>
        <v>1185</v>
      </c>
      <c r="G62" s="83">
        <f t="shared" si="7"/>
        <v>41164</v>
      </c>
      <c r="H62" s="67">
        <f t="shared" si="7"/>
        <v>1185</v>
      </c>
      <c r="I62" s="67">
        <f t="shared" si="7"/>
        <v>41164</v>
      </c>
      <c r="J62" s="67">
        <f t="shared" si="7"/>
        <v>547</v>
      </c>
      <c r="K62" s="67">
        <f t="shared" si="7"/>
        <v>31752</v>
      </c>
      <c r="L62" s="67">
        <f t="shared" si="7"/>
        <v>32299</v>
      </c>
    </row>
    <row r="63" spans="1:12" ht="12.75">
      <c r="A63" s="13"/>
      <c r="B63" s="44"/>
      <c r="C63" s="35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13"/>
      <c r="B64" s="38">
        <v>0.103</v>
      </c>
      <c r="C64" s="35" t="s">
        <v>47</v>
      </c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13"/>
      <c r="B65" s="2">
        <v>60</v>
      </c>
      <c r="C65" s="13" t="s">
        <v>48</v>
      </c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25.5">
      <c r="A66" s="13"/>
      <c r="B66" s="40" t="s">
        <v>49</v>
      </c>
      <c r="C66" s="13" t="s">
        <v>21</v>
      </c>
      <c r="D66" s="41">
        <v>4048</v>
      </c>
      <c r="E66" s="41" t="s">
        <v>186</v>
      </c>
      <c r="F66" s="82">
        <v>2590</v>
      </c>
      <c r="G66" s="41" t="s">
        <v>186</v>
      </c>
      <c r="H66" s="41">
        <v>3886</v>
      </c>
      <c r="I66" s="68">
        <v>0</v>
      </c>
      <c r="J66" s="41">
        <v>3248</v>
      </c>
      <c r="K66" s="41" t="s">
        <v>186</v>
      </c>
      <c r="L66" s="41">
        <f>SUM(J66:K66)</f>
        <v>3248</v>
      </c>
    </row>
    <row r="67" spans="1:12" ht="25.5">
      <c r="A67" s="13"/>
      <c r="B67" s="40" t="s">
        <v>50</v>
      </c>
      <c r="C67" s="13" t="s">
        <v>66</v>
      </c>
      <c r="D67" s="41">
        <v>96</v>
      </c>
      <c r="E67" s="41" t="s">
        <v>186</v>
      </c>
      <c r="F67" s="82" t="s">
        <v>186</v>
      </c>
      <c r="G67" s="41" t="s">
        <v>186</v>
      </c>
      <c r="H67" s="68">
        <v>0</v>
      </c>
      <c r="I67" s="68">
        <v>0</v>
      </c>
      <c r="J67" s="41" t="s">
        <v>186</v>
      </c>
      <c r="K67" s="41" t="s">
        <v>186</v>
      </c>
      <c r="L67" s="68">
        <f>SUM(J67:K67)</f>
        <v>0</v>
      </c>
    </row>
    <row r="68" spans="1:12" ht="25.5">
      <c r="A68" s="13"/>
      <c r="B68" s="40" t="s">
        <v>51</v>
      </c>
      <c r="C68" s="13" t="s">
        <v>67</v>
      </c>
      <c r="D68" s="41">
        <v>97</v>
      </c>
      <c r="E68" s="41" t="s">
        <v>186</v>
      </c>
      <c r="F68" s="82">
        <v>30</v>
      </c>
      <c r="G68" s="41" t="s">
        <v>186</v>
      </c>
      <c r="H68" s="41">
        <v>30</v>
      </c>
      <c r="I68" s="68">
        <v>0</v>
      </c>
      <c r="J68" s="41" t="s">
        <v>186</v>
      </c>
      <c r="K68" s="41" t="s">
        <v>186</v>
      </c>
      <c r="L68" s="68">
        <f>SUM(J68:K68)</f>
        <v>0</v>
      </c>
    </row>
    <row r="69" spans="1:12" ht="12.75">
      <c r="A69" s="13" t="s">
        <v>14</v>
      </c>
      <c r="B69" s="2">
        <v>60</v>
      </c>
      <c r="C69" s="13" t="s">
        <v>48</v>
      </c>
      <c r="D69" s="41">
        <f aca="true" t="shared" si="8" ref="D69:L69">SUM(D66:D68)</f>
        <v>4241</v>
      </c>
      <c r="E69" s="68">
        <f t="shared" si="8"/>
        <v>0</v>
      </c>
      <c r="F69" s="41">
        <f t="shared" si="8"/>
        <v>2620</v>
      </c>
      <c r="G69" s="68">
        <f t="shared" si="8"/>
        <v>0</v>
      </c>
      <c r="H69" s="41">
        <f t="shared" si="8"/>
        <v>3916</v>
      </c>
      <c r="I69" s="68">
        <f t="shared" si="8"/>
        <v>0</v>
      </c>
      <c r="J69" s="41">
        <f t="shared" si="8"/>
        <v>3248</v>
      </c>
      <c r="K69" s="68">
        <f t="shared" si="8"/>
        <v>0</v>
      </c>
      <c r="L69" s="41">
        <f t="shared" si="8"/>
        <v>3248</v>
      </c>
    </row>
    <row r="70" spans="1:12" ht="0.75" customHeight="1">
      <c r="A70" s="13"/>
      <c r="B70" s="2"/>
      <c r="C70" s="13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3"/>
      <c r="B71" s="2">
        <v>61</v>
      </c>
      <c r="C71" s="13" t="s">
        <v>52</v>
      </c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25.5">
      <c r="A72" s="13"/>
      <c r="B72" s="45" t="s">
        <v>53</v>
      </c>
      <c r="C72" s="13" t="s">
        <v>54</v>
      </c>
      <c r="D72" s="41">
        <v>169</v>
      </c>
      <c r="E72" s="41" t="s">
        <v>186</v>
      </c>
      <c r="F72" s="82">
        <v>3000</v>
      </c>
      <c r="G72" s="41" t="s">
        <v>186</v>
      </c>
      <c r="H72" s="41">
        <v>3000</v>
      </c>
      <c r="I72" s="68">
        <v>0</v>
      </c>
      <c r="J72" s="41" t="s">
        <v>186</v>
      </c>
      <c r="K72" s="41" t="s">
        <v>186</v>
      </c>
      <c r="L72" s="68">
        <f aca="true" t="shared" si="9" ref="L72:L77">SUM(J72:K72)</f>
        <v>0</v>
      </c>
    </row>
    <row r="73" spans="1:12" ht="25.5">
      <c r="A73" s="31"/>
      <c r="B73" s="74" t="s">
        <v>55</v>
      </c>
      <c r="C73" s="31" t="s">
        <v>56</v>
      </c>
      <c r="D73" s="66">
        <v>214</v>
      </c>
      <c r="E73" s="66" t="s">
        <v>186</v>
      </c>
      <c r="F73" s="84">
        <v>50</v>
      </c>
      <c r="G73" s="66" t="s">
        <v>186</v>
      </c>
      <c r="H73" s="66">
        <v>50</v>
      </c>
      <c r="I73" s="69">
        <v>0</v>
      </c>
      <c r="J73" s="66" t="s">
        <v>186</v>
      </c>
      <c r="K73" s="66" t="s">
        <v>186</v>
      </c>
      <c r="L73" s="69">
        <f t="shared" si="9"/>
        <v>0</v>
      </c>
    </row>
    <row r="74" spans="1:12" ht="25.5">
      <c r="A74" s="13"/>
      <c r="B74" s="45" t="s">
        <v>57</v>
      </c>
      <c r="C74" s="13" t="s">
        <v>58</v>
      </c>
      <c r="D74" s="41">
        <v>122</v>
      </c>
      <c r="E74" s="41" t="s">
        <v>186</v>
      </c>
      <c r="F74" s="82">
        <v>50</v>
      </c>
      <c r="G74" s="41" t="s">
        <v>186</v>
      </c>
      <c r="H74" s="41">
        <v>50</v>
      </c>
      <c r="I74" s="68">
        <v>0</v>
      </c>
      <c r="J74" s="41" t="s">
        <v>186</v>
      </c>
      <c r="K74" s="41" t="s">
        <v>186</v>
      </c>
      <c r="L74" s="68">
        <f t="shared" si="9"/>
        <v>0</v>
      </c>
    </row>
    <row r="75" spans="1:12" ht="25.5">
      <c r="A75" s="13"/>
      <c r="B75" s="45" t="s">
        <v>59</v>
      </c>
      <c r="C75" s="13" t="s">
        <v>60</v>
      </c>
      <c r="D75" s="41">
        <v>1895</v>
      </c>
      <c r="E75" s="41" t="s">
        <v>186</v>
      </c>
      <c r="F75" s="82" t="s">
        <v>186</v>
      </c>
      <c r="G75" s="41" t="s">
        <v>186</v>
      </c>
      <c r="H75" s="68">
        <v>0</v>
      </c>
      <c r="I75" s="68">
        <v>0</v>
      </c>
      <c r="J75" s="41" t="s">
        <v>186</v>
      </c>
      <c r="K75" s="41" t="s">
        <v>186</v>
      </c>
      <c r="L75" s="68">
        <f t="shared" si="9"/>
        <v>0</v>
      </c>
    </row>
    <row r="76" spans="1:12" ht="25.5">
      <c r="A76" s="13"/>
      <c r="B76" s="45" t="s">
        <v>61</v>
      </c>
      <c r="C76" s="13" t="s">
        <v>62</v>
      </c>
      <c r="D76" s="41">
        <v>162</v>
      </c>
      <c r="E76" s="41" t="s">
        <v>186</v>
      </c>
      <c r="F76" s="82">
        <v>450</v>
      </c>
      <c r="G76" s="41" t="s">
        <v>186</v>
      </c>
      <c r="H76" s="41">
        <v>450</v>
      </c>
      <c r="I76" s="68">
        <v>0</v>
      </c>
      <c r="J76" s="41" t="s">
        <v>186</v>
      </c>
      <c r="K76" s="41" t="s">
        <v>186</v>
      </c>
      <c r="L76" s="68">
        <f t="shared" si="9"/>
        <v>0</v>
      </c>
    </row>
    <row r="77" spans="1:12" ht="51">
      <c r="A77" s="13"/>
      <c r="B77" s="2" t="s">
        <v>150</v>
      </c>
      <c r="C77" s="13" t="s">
        <v>149</v>
      </c>
      <c r="D77" s="66" t="s">
        <v>186</v>
      </c>
      <c r="E77" s="66" t="s">
        <v>186</v>
      </c>
      <c r="F77" s="84">
        <v>1000</v>
      </c>
      <c r="G77" s="66" t="s">
        <v>186</v>
      </c>
      <c r="H77" s="66">
        <v>1000</v>
      </c>
      <c r="I77" s="69">
        <v>0</v>
      </c>
      <c r="J77" s="66">
        <v>500</v>
      </c>
      <c r="K77" s="66" t="s">
        <v>186</v>
      </c>
      <c r="L77" s="66">
        <f t="shared" si="9"/>
        <v>500</v>
      </c>
    </row>
    <row r="78" spans="1:12" ht="12.75">
      <c r="A78" s="13" t="s">
        <v>14</v>
      </c>
      <c r="B78" s="2">
        <v>61</v>
      </c>
      <c r="C78" s="13" t="s">
        <v>52</v>
      </c>
      <c r="D78" s="66">
        <f aca="true" t="shared" si="10" ref="D78:L78">SUM(D72:D77)</f>
        <v>2562</v>
      </c>
      <c r="E78" s="69">
        <f t="shared" si="10"/>
        <v>0</v>
      </c>
      <c r="F78" s="84">
        <f t="shared" si="10"/>
        <v>4550</v>
      </c>
      <c r="G78" s="69">
        <f t="shared" si="10"/>
        <v>0</v>
      </c>
      <c r="H78" s="66">
        <f t="shared" si="10"/>
        <v>4550</v>
      </c>
      <c r="I78" s="69">
        <f t="shared" si="10"/>
        <v>0</v>
      </c>
      <c r="J78" s="66">
        <f t="shared" si="10"/>
        <v>500</v>
      </c>
      <c r="K78" s="69">
        <f t="shared" si="10"/>
        <v>0</v>
      </c>
      <c r="L78" s="66">
        <f t="shared" si="10"/>
        <v>500</v>
      </c>
    </row>
    <row r="79" spans="1:12" ht="12.75">
      <c r="A79" s="13" t="s">
        <v>14</v>
      </c>
      <c r="B79" s="38">
        <v>0.103</v>
      </c>
      <c r="C79" s="35" t="s">
        <v>47</v>
      </c>
      <c r="D79" s="67">
        <f aca="true" t="shared" si="11" ref="D79:L79">D78+D69</f>
        <v>6803</v>
      </c>
      <c r="E79" s="70">
        <f t="shared" si="11"/>
        <v>0</v>
      </c>
      <c r="F79" s="83">
        <f t="shared" si="11"/>
        <v>7170</v>
      </c>
      <c r="G79" s="70">
        <f t="shared" si="11"/>
        <v>0</v>
      </c>
      <c r="H79" s="67">
        <f t="shared" si="11"/>
        <v>8466</v>
      </c>
      <c r="I79" s="70">
        <f t="shared" si="11"/>
        <v>0</v>
      </c>
      <c r="J79" s="67">
        <f t="shared" si="11"/>
        <v>3748</v>
      </c>
      <c r="K79" s="70">
        <f t="shared" si="11"/>
        <v>0</v>
      </c>
      <c r="L79" s="67">
        <f t="shared" si="11"/>
        <v>3748</v>
      </c>
    </row>
    <row r="80" spans="1:12" ht="12.75">
      <c r="A80" s="13"/>
      <c r="B80" s="46"/>
      <c r="C80" s="35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2.75">
      <c r="A81" s="13"/>
      <c r="B81" s="38">
        <v>0.104</v>
      </c>
      <c r="C81" s="35" t="s">
        <v>63</v>
      </c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2.75">
      <c r="A82" s="13"/>
      <c r="B82" s="39">
        <v>1</v>
      </c>
      <c r="C82" s="13" t="s">
        <v>18</v>
      </c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>
      <c r="A83" s="13"/>
      <c r="B83" s="2">
        <v>44</v>
      </c>
      <c r="C83" s="13" t="s">
        <v>19</v>
      </c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25.5">
      <c r="A84" s="13"/>
      <c r="B84" s="40" t="s">
        <v>20</v>
      </c>
      <c r="C84" s="13" t="s">
        <v>21</v>
      </c>
      <c r="D84" s="41">
        <v>2085</v>
      </c>
      <c r="E84" s="41">
        <v>2965</v>
      </c>
      <c r="F84" s="82">
        <v>1110</v>
      </c>
      <c r="G84" s="82">
        <v>3087</v>
      </c>
      <c r="H84" s="41">
        <v>1666</v>
      </c>
      <c r="I84" s="41">
        <v>3087</v>
      </c>
      <c r="J84" s="41">
        <v>1092</v>
      </c>
      <c r="K84" s="41">
        <v>3821</v>
      </c>
      <c r="L84" s="41">
        <f aca="true" t="shared" si="12" ref="L84:L90">SUM(J84:K84)</f>
        <v>4913</v>
      </c>
    </row>
    <row r="85" spans="1:12" ht="25.5">
      <c r="A85" s="13"/>
      <c r="B85" s="40" t="s">
        <v>64</v>
      </c>
      <c r="C85" s="13" t="s">
        <v>65</v>
      </c>
      <c r="D85" s="41">
        <v>14935</v>
      </c>
      <c r="E85" s="41" t="s">
        <v>186</v>
      </c>
      <c r="F85" s="82">
        <v>10076</v>
      </c>
      <c r="G85" s="41" t="s">
        <v>186</v>
      </c>
      <c r="H85" s="41">
        <v>18310</v>
      </c>
      <c r="I85" s="68">
        <v>0</v>
      </c>
      <c r="J85" s="41">
        <v>7500</v>
      </c>
      <c r="K85" s="41" t="s">
        <v>186</v>
      </c>
      <c r="L85" s="41">
        <f t="shared" si="12"/>
        <v>7500</v>
      </c>
    </row>
    <row r="86" spans="1:12" ht="25.5">
      <c r="A86" s="13"/>
      <c r="B86" s="40" t="s">
        <v>22</v>
      </c>
      <c r="C86" s="13" t="s">
        <v>66</v>
      </c>
      <c r="D86" s="41">
        <v>491</v>
      </c>
      <c r="E86" s="41">
        <v>24</v>
      </c>
      <c r="F86" s="82">
        <v>400</v>
      </c>
      <c r="G86" s="82">
        <v>22</v>
      </c>
      <c r="H86" s="41">
        <v>400</v>
      </c>
      <c r="I86" s="41">
        <v>22</v>
      </c>
      <c r="J86" s="41" t="s">
        <v>186</v>
      </c>
      <c r="K86" s="41">
        <v>22</v>
      </c>
      <c r="L86" s="41">
        <f t="shared" si="12"/>
        <v>22</v>
      </c>
    </row>
    <row r="87" spans="1:12" ht="25.5">
      <c r="A87" s="13"/>
      <c r="B87" s="40" t="s">
        <v>23</v>
      </c>
      <c r="C87" s="13" t="s">
        <v>67</v>
      </c>
      <c r="D87" s="41">
        <v>23</v>
      </c>
      <c r="E87" s="41">
        <v>37</v>
      </c>
      <c r="F87" s="82">
        <v>150</v>
      </c>
      <c r="G87" s="82">
        <v>66</v>
      </c>
      <c r="H87" s="41">
        <v>150</v>
      </c>
      <c r="I87" s="41">
        <v>66</v>
      </c>
      <c r="J87" s="41">
        <v>100</v>
      </c>
      <c r="K87" s="41">
        <v>76</v>
      </c>
      <c r="L87" s="41">
        <f t="shared" si="12"/>
        <v>176</v>
      </c>
    </row>
    <row r="88" spans="1:12" ht="25.5">
      <c r="A88" s="13"/>
      <c r="B88" s="40" t="s">
        <v>68</v>
      </c>
      <c r="C88" s="13" t="s">
        <v>69</v>
      </c>
      <c r="D88" s="41">
        <v>677</v>
      </c>
      <c r="E88" s="41" t="s">
        <v>186</v>
      </c>
      <c r="F88" s="82" t="s">
        <v>186</v>
      </c>
      <c r="G88" s="41" t="s">
        <v>186</v>
      </c>
      <c r="H88" s="68">
        <v>0</v>
      </c>
      <c r="I88" s="68">
        <v>0</v>
      </c>
      <c r="J88" s="41" t="s">
        <v>186</v>
      </c>
      <c r="K88" s="41" t="s">
        <v>186</v>
      </c>
      <c r="L88" s="68">
        <f t="shared" si="12"/>
        <v>0</v>
      </c>
    </row>
    <row r="89" spans="1:12" ht="25.5">
      <c r="A89" s="13"/>
      <c r="B89" s="40" t="s">
        <v>24</v>
      </c>
      <c r="C89" s="13" t="s">
        <v>70</v>
      </c>
      <c r="D89" s="41">
        <v>201</v>
      </c>
      <c r="E89" s="41" t="s">
        <v>186</v>
      </c>
      <c r="F89" s="82">
        <v>100</v>
      </c>
      <c r="G89" s="41" t="s">
        <v>186</v>
      </c>
      <c r="H89" s="41">
        <v>100</v>
      </c>
      <c r="I89" s="68">
        <v>0</v>
      </c>
      <c r="J89" s="41" t="s">
        <v>186</v>
      </c>
      <c r="K89" s="41" t="s">
        <v>186</v>
      </c>
      <c r="L89" s="68">
        <f t="shared" si="12"/>
        <v>0</v>
      </c>
    </row>
    <row r="90" spans="1:12" ht="25.5">
      <c r="A90" s="13"/>
      <c r="B90" s="40" t="s">
        <v>25</v>
      </c>
      <c r="C90" s="13" t="s">
        <v>71</v>
      </c>
      <c r="D90" s="41">
        <v>442</v>
      </c>
      <c r="E90" s="41">
        <v>114</v>
      </c>
      <c r="F90" s="82">
        <v>4800</v>
      </c>
      <c r="G90" s="82">
        <v>204</v>
      </c>
      <c r="H90" s="41">
        <v>350</v>
      </c>
      <c r="I90" s="41">
        <v>204</v>
      </c>
      <c r="J90" s="41" t="s">
        <v>186</v>
      </c>
      <c r="K90" s="41">
        <v>204</v>
      </c>
      <c r="L90" s="41">
        <f t="shared" si="12"/>
        <v>204</v>
      </c>
    </row>
    <row r="91" spans="1:12" ht="12.75">
      <c r="A91" s="13" t="s">
        <v>14</v>
      </c>
      <c r="B91" s="2">
        <v>44</v>
      </c>
      <c r="C91" s="13" t="s">
        <v>19</v>
      </c>
      <c r="D91" s="67">
        <f aca="true" t="shared" si="13" ref="D91:L91">SUM(D84:D90)</f>
        <v>18854</v>
      </c>
      <c r="E91" s="67">
        <f t="shared" si="13"/>
        <v>3140</v>
      </c>
      <c r="F91" s="67">
        <f t="shared" si="13"/>
        <v>16636</v>
      </c>
      <c r="G91" s="67">
        <f t="shared" si="13"/>
        <v>3379</v>
      </c>
      <c r="H91" s="67">
        <f t="shared" si="13"/>
        <v>20976</v>
      </c>
      <c r="I91" s="67">
        <f t="shared" si="13"/>
        <v>3379</v>
      </c>
      <c r="J91" s="67">
        <f t="shared" si="13"/>
        <v>8692</v>
      </c>
      <c r="K91" s="67">
        <f t="shared" si="13"/>
        <v>4123</v>
      </c>
      <c r="L91" s="67">
        <f t="shared" si="13"/>
        <v>12815</v>
      </c>
    </row>
    <row r="92" spans="1:12" ht="12.75">
      <c r="A92" s="13"/>
      <c r="B92" s="2"/>
      <c r="C92" s="13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2.75">
      <c r="A93" s="13"/>
      <c r="B93" s="2">
        <v>45</v>
      </c>
      <c r="C93" s="13" t="s">
        <v>26</v>
      </c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25.5">
      <c r="A94" s="13"/>
      <c r="B94" s="40" t="s">
        <v>27</v>
      </c>
      <c r="C94" s="13" t="s">
        <v>21</v>
      </c>
      <c r="D94" s="41">
        <v>764</v>
      </c>
      <c r="E94" s="41">
        <v>25743</v>
      </c>
      <c r="F94" s="82">
        <v>322</v>
      </c>
      <c r="G94" s="82">
        <v>20010</v>
      </c>
      <c r="H94" s="41">
        <v>483</v>
      </c>
      <c r="I94" s="41">
        <v>20010</v>
      </c>
      <c r="J94" s="41">
        <v>536</v>
      </c>
      <c r="K94" s="41">
        <v>22224</v>
      </c>
      <c r="L94" s="41">
        <f>SUM(J94:K94)</f>
        <v>22760</v>
      </c>
    </row>
    <row r="95" spans="1:12" ht="25.5">
      <c r="A95" s="13"/>
      <c r="B95" s="40" t="s">
        <v>28</v>
      </c>
      <c r="C95" s="13" t="s">
        <v>66</v>
      </c>
      <c r="D95" s="41">
        <v>250</v>
      </c>
      <c r="E95" s="41">
        <v>80</v>
      </c>
      <c r="F95" s="82">
        <v>10</v>
      </c>
      <c r="G95" s="82">
        <v>73</v>
      </c>
      <c r="H95" s="41">
        <v>10</v>
      </c>
      <c r="I95" s="41">
        <v>73</v>
      </c>
      <c r="J95" s="41" t="s">
        <v>186</v>
      </c>
      <c r="K95" s="41">
        <v>73</v>
      </c>
      <c r="L95" s="41">
        <f>SUM(J95:K95)</f>
        <v>73</v>
      </c>
    </row>
    <row r="96" spans="1:12" ht="25.5">
      <c r="A96" s="13"/>
      <c r="B96" s="40" t="s">
        <v>29</v>
      </c>
      <c r="C96" s="13" t="s">
        <v>67</v>
      </c>
      <c r="D96" s="68">
        <v>0</v>
      </c>
      <c r="E96" s="41">
        <v>44</v>
      </c>
      <c r="F96" s="41" t="s">
        <v>186</v>
      </c>
      <c r="G96" s="82">
        <v>41</v>
      </c>
      <c r="H96" s="68">
        <v>0</v>
      </c>
      <c r="I96" s="41">
        <v>41</v>
      </c>
      <c r="J96" s="41" t="s">
        <v>186</v>
      </c>
      <c r="K96" s="41">
        <v>47</v>
      </c>
      <c r="L96" s="41">
        <f>SUM(J96:K96)</f>
        <v>47</v>
      </c>
    </row>
    <row r="97" spans="1:12" ht="25.5">
      <c r="A97" s="13"/>
      <c r="B97" s="40" t="s">
        <v>30</v>
      </c>
      <c r="C97" s="13" t="s">
        <v>71</v>
      </c>
      <c r="D97" s="41">
        <v>464</v>
      </c>
      <c r="E97" s="41">
        <v>116</v>
      </c>
      <c r="F97" s="82">
        <v>10</v>
      </c>
      <c r="G97" s="82">
        <v>18</v>
      </c>
      <c r="H97" s="41">
        <v>110</v>
      </c>
      <c r="I97" s="41">
        <v>18</v>
      </c>
      <c r="J97" s="41" t="s">
        <v>186</v>
      </c>
      <c r="K97" s="41">
        <v>18</v>
      </c>
      <c r="L97" s="41">
        <f>SUM(J97:K97)</f>
        <v>18</v>
      </c>
    </row>
    <row r="98" spans="1:12" ht="12.75">
      <c r="A98" s="13" t="s">
        <v>14</v>
      </c>
      <c r="B98" s="2">
        <v>45</v>
      </c>
      <c r="C98" s="13" t="s">
        <v>26</v>
      </c>
      <c r="D98" s="67">
        <f aca="true" t="shared" si="14" ref="D98:L98">SUM(D94:D97)</f>
        <v>1478</v>
      </c>
      <c r="E98" s="67">
        <f t="shared" si="14"/>
        <v>25983</v>
      </c>
      <c r="F98" s="67">
        <f t="shared" si="14"/>
        <v>342</v>
      </c>
      <c r="G98" s="67">
        <f t="shared" si="14"/>
        <v>20142</v>
      </c>
      <c r="H98" s="67">
        <f t="shared" si="14"/>
        <v>603</v>
      </c>
      <c r="I98" s="67">
        <f t="shared" si="14"/>
        <v>20142</v>
      </c>
      <c r="J98" s="67">
        <f t="shared" si="14"/>
        <v>536</v>
      </c>
      <c r="K98" s="67">
        <f t="shared" si="14"/>
        <v>22362</v>
      </c>
      <c r="L98" s="67">
        <f t="shared" si="14"/>
        <v>22898</v>
      </c>
    </row>
    <row r="99" spans="1:12" ht="12.75">
      <c r="A99" s="13"/>
      <c r="B99" s="2"/>
      <c r="C99" s="13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3"/>
      <c r="B100" s="2">
        <v>46</v>
      </c>
      <c r="C100" s="13" t="s">
        <v>31</v>
      </c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25.5">
      <c r="A101" s="13"/>
      <c r="B101" s="40" t="s">
        <v>32</v>
      </c>
      <c r="C101" s="13" t="s">
        <v>21</v>
      </c>
      <c r="D101" s="41">
        <v>330</v>
      </c>
      <c r="E101" s="41">
        <v>14355</v>
      </c>
      <c r="F101" s="82">
        <v>441</v>
      </c>
      <c r="G101" s="82">
        <v>10560</v>
      </c>
      <c r="H101" s="41">
        <v>662</v>
      </c>
      <c r="I101" s="41">
        <v>10560</v>
      </c>
      <c r="J101" s="41">
        <v>713</v>
      </c>
      <c r="K101" s="41">
        <v>10712</v>
      </c>
      <c r="L101" s="41">
        <f>SUM(J101:K101)</f>
        <v>11425</v>
      </c>
    </row>
    <row r="102" spans="1:12" ht="25.5">
      <c r="A102" s="13"/>
      <c r="B102" s="40" t="s">
        <v>33</v>
      </c>
      <c r="C102" s="13" t="s">
        <v>66</v>
      </c>
      <c r="D102" s="41">
        <v>150</v>
      </c>
      <c r="E102" s="41">
        <v>73</v>
      </c>
      <c r="F102" s="82">
        <v>10</v>
      </c>
      <c r="G102" s="82">
        <v>66</v>
      </c>
      <c r="H102" s="41">
        <v>10</v>
      </c>
      <c r="I102" s="41">
        <v>66</v>
      </c>
      <c r="J102" s="41" t="s">
        <v>186</v>
      </c>
      <c r="K102" s="41">
        <v>66</v>
      </c>
      <c r="L102" s="41">
        <f>SUM(J102:K102)</f>
        <v>66</v>
      </c>
    </row>
    <row r="103" spans="1:12" ht="25.5">
      <c r="A103" s="13"/>
      <c r="B103" s="40" t="s">
        <v>34</v>
      </c>
      <c r="C103" s="13" t="s">
        <v>67</v>
      </c>
      <c r="D103" s="41" t="s">
        <v>186</v>
      </c>
      <c r="E103" s="41">
        <v>45</v>
      </c>
      <c r="F103" s="41" t="s">
        <v>186</v>
      </c>
      <c r="G103" s="82">
        <v>41</v>
      </c>
      <c r="H103" s="68">
        <v>0</v>
      </c>
      <c r="I103" s="41">
        <v>41</v>
      </c>
      <c r="J103" s="41" t="s">
        <v>186</v>
      </c>
      <c r="K103" s="41">
        <v>47</v>
      </c>
      <c r="L103" s="41">
        <f>SUM(J103:K103)</f>
        <v>47</v>
      </c>
    </row>
    <row r="104" spans="1:12" ht="25.5">
      <c r="A104" s="13"/>
      <c r="B104" s="40" t="s">
        <v>35</v>
      </c>
      <c r="C104" s="13" t="s">
        <v>71</v>
      </c>
      <c r="D104" s="66">
        <v>246</v>
      </c>
      <c r="E104" s="66">
        <v>19</v>
      </c>
      <c r="F104" s="84">
        <v>10</v>
      </c>
      <c r="G104" s="84">
        <v>18</v>
      </c>
      <c r="H104" s="66">
        <v>60</v>
      </c>
      <c r="I104" s="66">
        <v>18</v>
      </c>
      <c r="J104" s="66" t="s">
        <v>186</v>
      </c>
      <c r="K104" s="66">
        <v>18</v>
      </c>
      <c r="L104" s="66">
        <f>SUM(J104:K104)</f>
        <v>18</v>
      </c>
    </row>
    <row r="105" spans="1:12" ht="12.75">
      <c r="A105" s="31" t="s">
        <v>14</v>
      </c>
      <c r="B105" s="32">
        <v>46</v>
      </c>
      <c r="C105" s="31" t="s">
        <v>31</v>
      </c>
      <c r="D105" s="67">
        <f aca="true" t="shared" si="15" ref="D105:L105">SUM(D101:D104)</f>
        <v>726</v>
      </c>
      <c r="E105" s="67">
        <f t="shared" si="15"/>
        <v>14492</v>
      </c>
      <c r="F105" s="67">
        <f t="shared" si="15"/>
        <v>461</v>
      </c>
      <c r="G105" s="67">
        <f t="shared" si="15"/>
        <v>10685</v>
      </c>
      <c r="H105" s="67">
        <f t="shared" si="15"/>
        <v>732</v>
      </c>
      <c r="I105" s="67">
        <f t="shared" si="15"/>
        <v>10685</v>
      </c>
      <c r="J105" s="67">
        <f t="shared" si="15"/>
        <v>713</v>
      </c>
      <c r="K105" s="67">
        <f t="shared" si="15"/>
        <v>10843</v>
      </c>
      <c r="L105" s="67">
        <f t="shared" si="15"/>
        <v>11556</v>
      </c>
    </row>
    <row r="106" spans="1:12" ht="12.75">
      <c r="A106" s="13"/>
      <c r="B106" s="2">
        <v>47</v>
      </c>
      <c r="C106" s="13" t="s">
        <v>36</v>
      </c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25.5">
      <c r="A107" s="13"/>
      <c r="B107" s="40" t="s">
        <v>37</v>
      </c>
      <c r="C107" s="13" t="s">
        <v>21</v>
      </c>
      <c r="D107" s="41">
        <v>934</v>
      </c>
      <c r="E107" s="41">
        <v>6099</v>
      </c>
      <c r="F107" s="82">
        <v>620</v>
      </c>
      <c r="G107" s="82">
        <v>4380</v>
      </c>
      <c r="H107" s="41">
        <v>930</v>
      </c>
      <c r="I107" s="41">
        <v>4380</v>
      </c>
      <c r="J107" s="41">
        <v>1167</v>
      </c>
      <c r="K107" s="41">
        <v>6093</v>
      </c>
      <c r="L107" s="41">
        <f>SUM(J107:K107)</f>
        <v>7260</v>
      </c>
    </row>
    <row r="108" spans="1:12" ht="25.5">
      <c r="A108" s="13"/>
      <c r="B108" s="40" t="s">
        <v>38</v>
      </c>
      <c r="C108" s="13" t="s">
        <v>66</v>
      </c>
      <c r="D108" s="41">
        <v>99</v>
      </c>
      <c r="E108" s="41">
        <v>30</v>
      </c>
      <c r="F108" s="82">
        <v>10</v>
      </c>
      <c r="G108" s="82">
        <v>29</v>
      </c>
      <c r="H108" s="41">
        <v>10</v>
      </c>
      <c r="I108" s="41">
        <v>29</v>
      </c>
      <c r="J108" s="41" t="s">
        <v>186</v>
      </c>
      <c r="K108" s="41">
        <v>29</v>
      </c>
      <c r="L108" s="41">
        <f>SUM(J108:K108)</f>
        <v>29</v>
      </c>
    </row>
    <row r="109" spans="1:12" ht="25.5">
      <c r="A109" s="13"/>
      <c r="B109" s="40" t="s">
        <v>39</v>
      </c>
      <c r="C109" s="13" t="s">
        <v>67</v>
      </c>
      <c r="D109" s="41" t="s">
        <v>186</v>
      </c>
      <c r="E109" s="41">
        <v>32</v>
      </c>
      <c r="F109" s="41" t="s">
        <v>186</v>
      </c>
      <c r="G109" s="82">
        <v>29</v>
      </c>
      <c r="H109" s="68">
        <v>0</v>
      </c>
      <c r="I109" s="41">
        <v>29</v>
      </c>
      <c r="J109" s="41" t="s">
        <v>186</v>
      </c>
      <c r="K109" s="41">
        <v>33</v>
      </c>
      <c r="L109" s="41">
        <f>SUM(J109:K109)</f>
        <v>33</v>
      </c>
    </row>
    <row r="110" spans="1:12" ht="25.5">
      <c r="A110" s="13"/>
      <c r="B110" s="40" t="s">
        <v>41</v>
      </c>
      <c r="C110" s="13" t="s">
        <v>71</v>
      </c>
      <c r="D110" s="41">
        <v>56</v>
      </c>
      <c r="E110" s="41">
        <v>20</v>
      </c>
      <c r="F110" s="82">
        <v>10</v>
      </c>
      <c r="G110" s="82">
        <v>18</v>
      </c>
      <c r="H110" s="41">
        <v>35</v>
      </c>
      <c r="I110" s="41">
        <v>18</v>
      </c>
      <c r="J110" s="41" t="s">
        <v>186</v>
      </c>
      <c r="K110" s="41">
        <v>18</v>
      </c>
      <c r="L110" s="41">
        <f>SUM(J110:K110)</f>
        <v>18</v>
      </c>
    </row>
    <row r="111" spans="1:12" ht="12.75">
      <c r="A111" s="13" t="s">
        <v>14</v>
      </c>
      <c r="B111" s="2">
        <v>47</v>
      </c>
      <c r="C111" s="13" t="s">
        <v>36</v>
      </c>
      <c r="D111" s="67">
        <f aca="true" t="shared" si="16" ref="D111:L111">SUM(D107:D110)</f>
        <v>1089</v>
      </c>
      <c r="E111" s="67">
        <f t="shared" si="16"/>
        <v>6181</v>
      </c>
      <c r="F111" s="67">
        <f t="shared" si="16"/>
        <v>640</v>
      </c>
      <c r="G111" s="67">
        <f t="shared" si="16"/>
        <v>4456</v>
      </c>
      <c r="H111" s="67">
        <f t="shared" si="16"/>
        <v>975</v>
      </c>
      <c r="I111" s="67">
        <f t="shared" si="16"/>
        <v>4456</v>
      </c>
      <c r="J111" s="67">
        <f t="shared" si="16"/>
        <v>1167</v>
      </c>
      <c r="K111" s="67">
        <f t="shared" si="16"/>
        <v>6173</v>
      </c>
      <c r="L111" s="67">
        <f t="shared" si="16"/>
        <v>7340</v>
      </c>
    </row>
    <row r="112" spans="1:12" ht="9.75" customHeight="1">
      <c r="A112" s="13"/>
      <c r="B112" s="2"/>
      <c r="C112" s="13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2.75">
      <c r="A113" s="13"/>
      <c r="B113" s="2">
        <v>48</v>
      </c>
      <c r="C113" s="13" t="s">
        <v>42</v>
      </c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25.5">
      <c r="A114" s="13"/>
      <c r="B114" s="40" t="s">
        <v>43</v>
      </c>
      <c r="C114" s="13" t="s">
        <v>21</v>
      </c>
      <c r="D114" s="41">
        <v>1765</v>
      </c>
      <c r="E114" s="41">
        <v>13947</v>
      </c>
      <c r="F114" s="82">
        <v>1043</v>
      </c>
      <c r="G114" s="82">
        <v>9475</v>
      </c>
      <c r="H114" s="41">
        <v>1565</v>
      </c>
      <c r="I114" s="41">
        <v>9475</v>
      </c>
      <c r="J114" s="41">
        <v>1362</v>
      </c>
      <c r="K114" s="41">
        <v>10668</v>
      </c>
      <c r="L114" s="41">
        <f>SUM(J114:K114)</f>
        <v>12030</v>
      </c>
    </row>
    <row r="115" spans="1:12" ht="25.5">
      <c r="A115" s="13"/>
      <c r="B115" s="40" t="s">
        <v>44</v>
      </c>
      <c r="C115" s="13" t="s">
        <v>66</v>
      </c>
      <c r="D115" s="41">
        <v>149</v>
      </c>
      <c r="E115" s="41">
        <v>66</v>
      </c>
      <c r="F115" s="82">
        <v>10</v>
      </c>
      <c r="G115" s="82">
        <v>61</v>
      </c>
      <c r="H115" s="41">
        <v>10</v>
      </c>
      <c r="I115" s="41">
        <v>61</v>
      </c>
      <c r="J115" s="41" t="s">
        <v>186</v>
      </c>
      <c r="K115" s="41">
        <v>61</v>
      </c>
      <c r="L115" s="41">
        <f>SUM(J115:K115)</f>
        <v>61</v>
      </c>
    </row>
    <row r="116" spans="1:12" ht="25.5">
      <c r="A116" s="13"/>
      <c r="B116" s="40" t="s">
        <v>45</v>
      </c>
      <c r="C116" s="13" t="s">
        <v>67</v>
      </c>
      <c r="D116" s="41" t="s">
        <v>186</v>
      </c>
      <c r="E116" s="41">
        <v>41</v>
      </c>
      <c r="F116" s="41" t="s">
        <v>186</v>
      </c>
      <c r="G116" s="82">
        <v>37</v>
      </c>
      <c r="H116" s="68">
        <v>0</v>
      </c>
      <c r="I116" s="41">
        <v>37</v>
      </c>
      <c r="J116" s="41" t="s">
        <v>186</v>
      </c>
      <c r="K116" s="41">
        <v>43</v>
      </c>
      <c r="L116" s="41">
        <f>SUM(J116:K116)</f>
        <v>43</v>
      </c>
    </row>
    <row r="117" spans="1:12" ht="25.5">
      <c r="A117" s="13"/>
      <c r="B117" s="40" t="s">
        <v>46</v>
      </c>
      <c r="C117" s="13" t="s">
        <v>71</v>
      </c>
      <c r="D117" s="41">
        <v>199</v>
      </c>
      <c r="E117" s="41">
        <v>20</v>
      </c>
      <c r="F117" s="82">
        <v>10</v>
      </c>
      <c r="G117" s="82">
        <v>18</v>
      </c>
      <c r="H117" s="41">
        <v>85</v>
      </c>
      <c r="I117" s="41">
        <v>18</v>
      </c>
      <c r="J117" s="41" t="s">
        <v>186</v>
      </c>
      <c r="K117" s="41">
        <v>18</v>
      </c>
      <c r="L117" s="41">
        <f>SUM(J117:K117)</f>
        <v>18</v>
      </c>
    </row>
    <row r="118" spans="1:12" ht="12.75">
      <c r="A118" s="13" t="s">
        <v>14</v>
      </c>
      <c r="B118" s="2">
        <v>48</v>
      </c>
      <c r="C118" s="13" t="s">
        <v>42</v>
      </c>
      <c r="D118" s="67">
        <f aca="true" t="shared" si="17" ref="D118:L118">SUM(D114:D117)</f>
        <v>2113</v>
      </c>
      <c r="E118" s="67">
        <f t="shared" si="17"/>
        <v>14074</v>
      </c>
      <c r="F118" s="67">
        <f t="shared" si="17"/>
        <v>1063</v>
      </c>
      <c r="G118" s="67">
        <f t="shared" si="17"/>
        <v>9591</v>
      </c>
      <c r="H118" s="67">
        <f t="shared" si="17"/>
        <v>1660</v>
      </c>
      <c r="I118" s="67">
        <f t="shared" si="17"/>
        <v>9591</v>
      </c>
      <c r="J118" s="67">
        <f t="shared" si="17"/>
        <v>1362</v>
      </c>
      <c r="K118" s="67">
        <f t="shared" si="17"/>
        <v>10790</v>
      </c>
      <c r="L118" s="67">
        <f t="shared" si="17"/>
        <v>12152</v>
      </c>
    </row>
    <row r="119" spans="1:12" ht="12.75">
      <c r="A119" s="13" t="s">
        <v>14</v>
      </c>
      <c r="B119" s="39">
        <v>1</v>
      </c>
      <c r="C119" s="13" t="s">
        <v>18</v>
      </c>
      <c r="D119" s="67">
        <f aca="true" t="shared" si="18" ref="D119:L119">D118+D111+D105+D98+D91</f>
        <v>24260</v>
      </c>
      <c r="E119" s="67">
        <f t="shared" si="18"/>
        <v>63870</v>
      </c>
      <c r="F119" s="67">
        <f t="shared" si="18"/>
        <v>19142</v>
      </c>
      <c r="G119" s="67">
        <f t="shared" si="18"/>
        <v>48253</v>
      </c>
      <c r="H119" s="67">
        <f t="shared" si="18"/>
        <v>24946</v>
      </c>
      <c r="I119" s="67">
        <f t="shared" si="18"/>
        <v>48253</v>
      </c>
      <c r="J119" s="67">
        <f t="shared" si="18"/>
        <v>12470</v>
      </c>
      <c r="K119" s="67">
        <f t="shared" si="18"/>
        <v>54291</v>
      </c>
      <c r="L119" s="67">
        <f t="shared" si="18"/>
        <v>66761</v>
      </c>
    </row>
    <row r="120" spans="1:12" ht="12.75">
      <c r="A120" s="13" t="s">
        <v>14</v>
      </c>
      <c r="B120" s="38">
        <v>0.104</v>
      </c>
      <c r="C120" s="35" t="s">
        <v>63</v>
      </c>
      <c r="D120" s="66">
        <f aca="true" t="shared" si="19" ref="D120:L120">D119</f>
        <v>24260</v>
      </c>
      <c r="E120" s="66">
        <f t="shared" si="19"/>
        <v>63870</v>
      </c>
      <c r="F120" s="66">
        <f t="shared" si="19"/>
        <v>19142</v>
      </c>
      <c r="G120" s="66">
        <f t="shared" si="19"/>
        <v>48253</v>
      </c>
      <c r="H120" s="66">
        <f t="shared" si="19"/>
        <v>24946</v>
      </c>
      <c r="I120" s="66">
        <f t="shared" si="19"/>
        <v>48253</v>
      </c>
      <c r="J120" s="66">
        <f t="shared" si="19"/>
        <v>12470</v>
      </c>
      <c r="K120" s="66">
        <f t="shared" si="19"/>
        <v>54291</v>
      </c>
      <c r="L120" s="66">
        <f t="shared" si="19"/>
        <v>66761</v>
      </c>
    </row>
    <row r="121" spans="1:12" ht="9.75" customHeight="1">
      <c r="A121" s="13"/>
      <c r="B121" s="46"/>
      <c r="C121" s="35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2.75">
      <c r="A122" s="13"/>
      <c r="B122" s="48">
        <v>0.105</v>
      </c>
      <c r="C122" s="35" t="s">
        <v>72</v>
      </c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2.75">
      <c r="A123" s="13"/>
      <c r="B123" s="2">
        <v>62</v>
      </c>
      <c r="C123" s="13" t="s">
        <v>73</v>
      </c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2.75">
      <c r="A124" s="13"/>
      <c r="B124" s="2">
        <v>44</v>
      </c>
      <c r="C124" s="13" t="s">
        <v>19</v>
      </c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25.5">
      <c r="A125" s="13"/>
      <c r="B125" s="40" t="s">
        <v>74</v>
      </c>
      <c r="C125" s="13" t="s">
        <v>21</v>
      </c>
      <c r="D125" s="41">
        <v>1902</v>
      </c>
      <c r="E125" s="41">
        <v>3273</v>
      </c>
      <c r="F125" s="82">
        <v>937</v>
      </c>
      <c r="G125" s="82">
        <v>3093</v>
      </c>
      <c r="H125" s="41">
        <v>1406</v>
      </c>
      <c r="I125" s="41">
        <v>3093</v>
      </c>
      <c r="J125" s="41">
        <v>1274</v>
      </c>
      <c r="K125" s="41">
        <v>3718</v>
      </c>
      <c r="L125" s="41">
        <f>SUM(J125:K125)</f>
        <v>4992</v>
      </c>
    </row>
    <row r="126" spans="1:12" ht="25.5">
      <c r="A126" s="13"/>
      <c r="B126" s="40" t="s">
        <v>75</v>
      </c>
      <c r="C126" s="13" t="s">
        <v>66</v>
      </c>
      <c r="D126" s="41">
        <v>98</v>
      </c>
      <c r="E126" s="41">
        <v>16</v>
      </c>
      <c r="F126" s="82">
        <v>10</v>
      </c>
      <c r="G126" s="82">
        <v>14</v>
      </c>
      <c r="H126" s="41">
        <v>10</v>
      </c>
      <c r="I126" s="41">
        <v>14</v>
      </c>
      <c r="J126" s="41" t="s">
        <v>186</v>
      </c>
      <c r="K126" s="41">
        <v>14</v>
      </c>
      <c r="L126" s="41">
        <f>SUM(J126:K126)</f>
        <v>14</v>
      </c>
    </row>
    <row r="127" spans="1:12" ht="25.5">
      <c r="A127" s="13"/>
      <c r="B127" s="40" t="s">
        <v>76</v>
      </c>
      <c r="C127" s="13" t="s">
        <v>67</v>
      </c>
      <c r="D127" s="41">
        <v>100</v>
      </c>
      <c r="E127" s="41" t="s">
        <v>186</v>
      </c>
      <c r="F127" s="82">
        <v>10</v>
      </c>
      <c r="G127" s="82">
        <v>37</v>
      </c>
      <c r="H127" s="41">
        <v>10</v>
      </c>
      <c r="I127" s="41">
        <v>37</v>
      </c>
      <c r="J127" s="41" t="s">
        <v>186</v>
      </c>
      <c r="K127" s="41">
        <v>43</v>
      </c>
      <c r="L127" s="41">
        <f>SUM(J127:K127)</f>
        <v>43</v>
      </c>
    </row>
    <row r="128" spans="1:12" ht="25.5">
      <c r="A128" s="13"/>
      <c r="B128" s="40" t="s">
        <v>79</v>
      </c>
      <c r="C128" s="13" t="s">
        <v>70</v>
      </c>
      <c r="D128" s="41">
        <v>105</v>
      </c>
      <c r="E128" s="41" t="s">
        <v>186</v>
      </c>
      <c r="F128" s="82" t="s">
        <v>186</v>
      </c>
      <c r="G128" s="41" t="s">
        <v>186</v>
      </c>
      <c r="H128" s="68">
        <v>0</v>
      </c>
      <c r="I128" s="68">
        <v>0</v>
      </c>
      <c r="J128" s="41" t="s">
        <v>186</v>
      </c>
      <c r="K128" s="41" t="s">
        <v>186</v>
      </c>
      <c r="L128" s="68">
        <f>SUM(J128:K128)</f>
        <v>0</v>
      </c>
    </row>
    <row r="129" spans="1:12" ht="25.5">
      <c r="A129" s="13"/>
      <c r="B129" s="40" t="s">
        <v>80</v>
      </c>
      <c r="C129" s="13" t="s">
        <v>71</v>
      </c>
      <c r="D129" s="41">
        <v>141</v>
      </c>
      <c r="E129" s="41" t="s">
        <v>186</v>
      </c>
      <c r="F129" s="82">
        <v>15</v>
      </c>
      <c r="G129" s="41" t="s">
        <v>186</v>
      </c>
      <c r="H129" s="41">
        <v>15</v>
      </c>
      <c r="I129" s="68">
        <v>0</v>
      </c>
      <c r="J129" s="41" t="s">
        <v>186</v>
      </c>
      <c r="K129" s="41" t="s">
        <v>186</v>
      </c>
      <c r="L129" s="68">
        <f>SUM(J129:K129)</f>
        <v>0</v>
      </c>
    </row>
    <row r="130" spans="1:12" ht="16.5" customHeight="1">
      <c r="A130" s="13" t="s">
        <v>14</v>
      </c>
      <c r="B130" s="2">
        <v>44</v>
      </c>
      <c r="C130" s="13" t="s">
        <v>19</v>
      </c>
      <c r="D130" s="67">
        <f aca="true" t="shared" si="20" ref="D130:L130">SUM(D125:D129)</f>
        <v>2346</v>
      </c>
      <c r="E130" s="67">
        <f t="shared" si="20"/>
        <v>3289</v>
      </c>
      <c r="F130" s="67">
        <f t="shared" si="20"/>
        <v>972</v>
      </c>
      <c r="G130" s="67">
        <f t="shared" si="20"/>
        <v>3144</v>
      </c>
      <c r="H130" s="67">
        <f t="shared" si="20"/>
        <v>1441</v>
      </c>
      <c r="I130" s="67">
        <f t="shared" si="20"/>
        <v>3144</v>
      </c>
      <c r="J130" s="67">
        <f t="shared" si="20"/>
        <v>1274</v>
      </c>
      <c r="K130" s="67">
        <f t="shared" si="20"/>
        <v>3775</v>
      </c>
      <c r="L130" s="67">
        <f t="shared" si="20"/>
        <v>5049</v>
      </c>
    </row>
    <row r="131" spans="1:12" ht="16.5" customHeight="1">
      <c r="A131" s="13"/>
      <c r="B131" s="2"/>
      <c r="C131" s="13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2.75">
      <c r="A132" s="13"/>
      <c r="B132" s="2">
        <v>45</v>
      </c>
      <c r="C132" s="13" t="s">
        <v>26</v>
      </c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25.5">
      <c r="A133" s="13"/>
      <c r="B133" s="40" t="s">
        <v>81</v>
      </c>
      <c r="C133" s="13" t="s">
        <v>77</v>
      </c>
      <c r="D133" s="41">
        <v>250</v>
      </c>
      <c r="E133" s="41" t="s">
        <v>186</v>
      </c>
      <c r="F133" s="82">
        <v>200</v>
      </c>
      <c r="G133" s="41" t="s">
        <v>186</v>
      </c>
      <c r="H133" s="41">
        <v>200</v>
      </c>
      <c r="I133" s="68">
        <v>0</v>
      </c>
      <c r="J133" s="41" t="s">
        <v>186</v>
      </c>
      <c r="K133" s="41" t="s">
        <v>186</v>
      </c>
      <c r="L133" s="68">
        <f>SUM(J133:K133)</f>
        <v>0</v>
      </c>
    </row>
    <row r="134" spans="1:12" ht="25.5">
      <c r="A134" s="13"/>
      <c r="B134" s="40" t="s">
        <v>82</v>
      </c>
      <c r="C134" s="13" t="s">
        <v>70</v>
      </c>
      <c r="D134" s="41">
        <v>177</v>
      </c>
      <c r="E134" s="41" t="s">
        <v>186</v>
      </c>
      <c r="F134" s="82">
        <v>40</v>
      </c>
      <c r="G134" s="41" t="s">
        <v>186</v>
      </c>
      <c r="H134" s="41">
        <v>40</v>
      </c>
      <c r="I134" s="68">
        <v>0</v>
      </c>
      <c r="J134" s="41" t="s">
        <v>186</v>
      </c>
      <c r="K134" s="41" t="s">
        <v>186</v>
      </c>
      <c r="L134" s="68">
        <f>SUM(J134:K134)</f>
        <v>0</v>
      </c>
    </row>
    <row r="135" spans="1:12" ht="12.75">
      <c r="A135" s="13" t="s">
        <v>14</v>
      </c>
      <c r="B135" s="2">
        <v>45</v>
      </c>
      <c r="C135" s="13" t="s">
        <v>26</v>
      </c>
      <c r="D135" s="67">
        <f aca="true" t="shared" si="21" ref="D135:L135">SUM(D133:D134)</f>
        <v>427</v>
      </c>
      <c r="E135" s="70">
        <f t="shared" si="21"/>
        <v>0</v>
      </c>
      <c r="F135" s="67">
        <f t="shared" si="21"/>
        <v>240</v>
      </c>
      <c r="G135" s="70">
        <f t="shared" si="21"/>
        <v>0</v>
      </c>
      <c r="H135" s="67">
        <f t="shared" si="21"/>
        <v>240</v>
      </c>
      <c r="I135" s="70">
        <f t="shared" si="21"/>
        <v>0</v>
      </c>
      <c r="J135" s="70">
        <f t="shared" si="21"/>
        <v>0</v>
      </c>
      <c r="K135" s="70">
        <f t="shared" si="21"/>
        <v>0</v>
      </c>
      <c r="L135" s="70">
        <f t="shared" si="21"/>
        <v>0</v>
      </c>
    </row>
    <row r="136" spans="1:12" ht="12.75">
      <c r="A136" s="13"/>
      <c r="B136" s="2"/>
      <c r="C136" s="13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2.75">
      <c r="A137" s="13"/>
      <c r="B137" s="42">
        <v>46</v>
      </c>
      <c r="C137" s="13" t="s">
        <v>31</v>
      </c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25.5">
      <c r="A138" s="13"/>
      <c r="B138" s="40" t="s">
        <v>83</v>
      </c>
      <c r="C138" s="13" t="s">
        <v>77</v>
      </c>
      <c r="D138" s="41">
        <v>235</v>
      </c>
      <c r="E138" s="41" t="s">
        <v>186</v>
      </c>
      <c r="F138" s="82">
        <v>200</v>
      </c>
      <c r="G138" s="41" t="s">
        <v>186</v>
      </c>
      <c r="H138" s="41">
        <v>200</v>
      </c>
      <c r="I138" s="68">
        <v>0</v>
      </c>
      <c r="J138" s="41" t="s">
        <v>186</v>
      </c>
      <c r="K138" s="41" t="s">
        <v>186</v>
      </c>
      <c r="L138" s="68">
        <f>SUM(J138:K138)</f>
        <v>0</v>
      </c>
    </row>
    <row r="139" spans="1:12" ht="25.5">
      <c r="A139" s="31"/>
      <c r="B139" s="43" t="s">
        <v>84</v>
      </c>
      <c r="C139" s="31" t="s">
        <v>70</v>
      </c>
      <c r="D139" s="66">
        <v>133</v>
      </c>
      <c r="E139" s="66" t="s">
        <v>186</v>
      </c>
      <c r="F139" s="84">
        <v>40</v>
      </c>
      <c r="G139" s="66" t="s">
        <v>186</v>
      </c>
      <c r="H139" s="66">
        <v>40</v>
      </c>
      <c r="I139" s="69">
        <v>0</v>
      </c>
      <c r="J139" s="66" t="s">
        <v>186</v>
      </c>
      <c r="K139" s="66" t="s">
        <v>186</v>
      </c>
      <c r="L139" s="69">
        <f>SUM(J139:K139)</f>
        <v>0</v>
      </c>
    </row>
    <row r="140" spans="1:12" ht="12.75">
      <c r="A140" s="28" t="s">
        <v>14</v>
      </c>
      <c r="B140" s="75">
        <v>46</v>
      </c>
      <c r="C140" s="28" t="s">
        <v>31</v>
      </c>
      <c r="D140" s="67">
        <f aca="true" t="shared" si="22" ref="D140:L140">SUM(D138:D139)</f>
        <v>368</v>
      </c>
      <c r="E140" s="70">
        <f t="shared" si="22"/>
        <v>0</v>
      </c>
      <c r="F140" s="67">
        <f t="shared" si="22"/>
        <v>240</v>
      </c>
      <c r="G140" s="70">
        <f t="shared" si="22"/>
        <v>0</v>
      </c>
      <c r="H140" s="67">
        <f t="shared" si="22"/>
        <v>240</v>
      </c>
      <c r="I140" s="70">
        <f t="shared" si="22"/>
        <v>0</v>
      </c>
      <c r="J140" s="70">
        <f t="shared" si="22"/>
        <v>0</v>
      </c>
      <c r="K140" s="70">
        <f t="shared" si="22"/>
        <v>0</v>
      </c>
      <c r="L140" s="70">
        <f t="shared" si="22"/>
        <v>0</v>
      </c>
    </row>
    <row r="141" spans="1:12" ht="12.75">
      <c r="A141" s="13"/>
      <c r="B141" s="42"/>
      <c r="C141" s="13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2.75">
      <c r="A142" s="13"/>
      <c r="B142" s="42">
        <v>47</v>
      </c>
      <c r="C142" s="13" t="s">
        <v>36</v>
      </c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25.5">
      <c r="A143" s="13"/>
      <c r="B143" s="40" t="s">
        <v>85</v>
      </c>
      <c r="C143" s="13" t="s">
        <v>77</v>
      </c>
      <c r="D143" s="41">
        <v>50</v>
      </c>
      <c r="E143" s="41" t="s">
        <v>186</v>
      </c>
      <c r="F143" s="82">
        <v>50</v>
      </c>
      <c r="G143" s="41" t="s">
        <v>186</v>
      </c>
      <c r="H143" s="41">
        <v>50</v>
      </c>
      <c r="I143" s="68">
        <v>0</v>
      </c>
      <c r="J143" s="41" t="s">
        <v>186</v>
      </c>
      <c r="K143" s="41" t="s">
        <v>186</v>
      </c>
      <c r="L143" s="68">
        <f>SUM(J143:K143)</f>
        <v>0</v>
      </c>
    </row>
    <row r="144" spans="1:12" ht="25.5">
      <c r="A144" s="13"/>
      <c r="B144" s="40" t="s">
        <v>86</v>
      </c>
      <c r="C144" s="13" t="s">
        <v>70</v>
      </c>
      <c r="D144" s="41">
        <v>121</v>
      </c>
      <c r="E144" s="41" t="s">
        <v>186</v>
      </c>
      <c r="F144" s="82">
        <v>15</v>
      </c>
      <c r="G144" s="41" t="s">
        <v>186</v>
      </c>
      <c r="H144" s="41">
        <v>15</v>
      </c>
      <c r="I144" s="68">
        <v>0</v>
      </c>
      <c r="J144" s="41" t="s">
        <v>186</v>
      </c>
      <c r="K144" s="41" t="s">
        <v>186</v>
      </c>
      <c r="L144" s="68">
        <f>SUM(J144:K144)</f>
        <v>0</v>
      </c>
    </row>
    <row r="145" spans="1:12" ht="12.75">
      <c r="A145" s="13" t="s">
        <v>14</v>
      </c>
      <c r="B145" s="42">
        <v>47</v>
      </c>
      <c r="C145" s="13" t="s">
        <v>36</v>
      </c>
      <c r="D145" s="67">
        <f aca="true" t="shared" si="23" ref="D145:L145">SUM(D143:D144)</f>
        <v>171</v>
      </c>
      <c r="E145" s="70">
        <f t="shared" si="23"/>
        <v>0</v>
      </c>
      <c r="F145" s="67">
        <f t="shared" si="23"/>
        <v>65</v>
      </c>
      <c r="G145" s="70">
        <f t="shared" si="23"/>
        <v>0</v>
      </c>
      <c r="H145" s="67">
        <f t="shared" si="23"/>
        <v>65</v>
      </c>
      <c r="I145" s="70">
        <f t="shared" si="23"/>
        <v>0</v>
      </c>
      <c r="J145" s="70">
        <f t="shared" si="23"/>
        <v>0</v>
      </c>
      <c r="K145" s="70">
        <f t="shared" si="23"/>
        <v>0</v>
      </c>
      <c r="L145" s="70">
        <f t="shared" si="23"/>
        <v>0</v>
      </c>
    </row>
    <row r="146" spans="1:12" ht="12.75">
      <c r="A146" s="13"/>
      <c r="B146" s="42"/>
      <c r="C146" s="13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3"/>
      <c r="B147" s="42">
        <v>48</v>
      </c>
      <c r="C147" s="13" t="s">
        <v>42</v>
      </c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25.5">
      <c r="A148" s="13"/>
      <c r="B148" s="40" t="s">
        <v>87</v>
      </c>
      <c r="C148" s="13" t="s">
        <v>77</v>
      </c>
      <c r="D148" s="41">
        <v>150</v>
      </c>
      <c r="E148" s="41" t="s">
        <v>186</v>
      </c>
      <c r="F148" s="82">
        <v>150</v>
      </c>
      <c r="G148" s="41" t="s">
        <v>186</v>
      </c>
      <c r="H148" s="41">
        <v>150</v>
      </c>
      <c r="I148" s="68">
        <v>0</v>
      </c>
      <c r="J148" s="41" t="s">
        <v>186</v>
      </c>
      <c r="K148" s="41" t="s">
        <v>186</v>
      </c>
      <c r="L148" s="68">
        <f>SUM(J148:K148)</f>
        <v>0</v>
      </c>
    </row>
    <row r="149" spans="1:12" ht="25.5">
      <c r="A149" s="13"/>
      <c r="B149" s="40" t="s">
        <v>88</v>
      </c>
      <c r="C149" s="13" t="s">
        <v>70</v>
      </c>
      <c r="D149" s="41">
        <v>135</v>
      </c>
      <c r="E149" s="41" t="s">
        <v>186</v>
      </c>
      <c r="F149" s="82">
        <v>45</v>
      </c>
      <c r="G149" s="41" t="s">
        <v>186</v>
      </c>
      <c r="H149" s="41">
        <v>45</v>
      </c>
      <c r="I149" s="68">
        <v>0</v>
      </c>
      <c r="J149" s="41" t="s">
        <v>186</v>
      </c>
      <c r="K149" s="41" t="s">
        <v>186</v>
      </c>
      <c r="L149" s="68">
        <f>SUM(J149:K149)</f>
        <v>0</v>
      </c>
    </row>
    <row r="150" spans="1:12" ht="12.75">
      <c r="A150" s="13" t="s">
        <v>14</v>
      </c>
      <c r="B150" s="42">
        <v>48</v>
      </c>
      <c r="C150" s="13" t="s">
        <v>42</v>
      </c>
      <c r="D150" s="67">
        <f aca="true" t="shared" si="24" ref="D150:L150">SUM(D148:D149)</f>
        <v>285</v>
      </c>
      <c r="E150" s="70">
        <f t="shared" si="24"/>
        <v>0</v>
      </c>
      <c r="F150" s="67">
        <f t="shared" si="24"/>
        <v>195</v>
      </c>
      <c r="G150" s="70">
        <f t="shared" si="24"/>
        <v>0</v>
      </c>
      <c r="H150" s="67">
        <f t="shared" si="24"/>
        <v>195</v>
      </c>
      <c r="I150" s="70">
        <f t="shared" si="24"/>
        <v>0</v>
      </c>
      <c r="J150" s="70">
        <f t="shared" si="24"/>
        <v>0</v>
      </c>
      <c r="K150" s="70">
        <f t="shared" si="24"/>
        <v>0</v>
      </c>
      <c r="L150" s="70">
        <f t="shared" si="24"/>
        <v>0</v>
      </c>
    </row>
    <row r="151" spans="1:12" ht="12.75">
      <c r="A151" s="13" t="s">
        <v>14</v>
      </c>
      <c r="B151" s="2">
        <v>62</v>
      </c>
      <c r="C151" s="13" t="s">
        <v>73</v>
      </c>
      <c r="D151" s="67">
        <f aca="true" t="shared" si="25" ref="D151:L151">D150+D145+D140+D135+D130</f>
        <v>3597</v>
      </c>
      <c r="E151" s="67">
        <f t="shared" si="25"/>
        <v>3289</v>
      </c>
      <c r="F151" s="67">
        <f t="shared" si="25"/>
        <v>1712</v>
      </c>
      <c r="G151" s="67">
        <f t="shared" si="25"/>
        <v>3144</v>
      </c>
      <c r="H151" s="67">
        <f t="shared" si="25"/>
        <v>2181</v>
      </c>
      <c r="I151" s="67">
        <f t="shared" si="25"/>
        <v>3144</v>
      </c>
      <c r="J151" s="67">
        <f t="shared" si="25"/>
        <v>1274</v>
      </c>
      <c r="K151" s="67">
        <f t="shared" si="25"/>
        <v>3775</v>
      </c>
      <c r="L151" s="67">
        <f t="shared" si="25"/>
        <v>5049</v>
      </c>
    </row>
    <row r="152" spans="1:12" ht="12.75">
      <c r="A152" s="13" t="s">
        <v>14</v>
      </c>
      <c r="B152" s="48">
        <v>0.105</v>
      </c>
      <c r="C152" s="35" t="s">
        <v>72</v>
      </c>
      <c r="D152" s="67">
        <f aca="true" t="shared" si="26" ref="D152:L152">D151</f>
        <v>3597</v>
      </c>
      <c r="E152" s="67">
        <f t="shared" si="26"/>
        <v>3289</v>
      </c>
      <c r="F152" s="67">
        <f t="shared" si="26"/>
        <v>1712</v>
      </c>
      <c r="G152" s="67">
        <f t="shared" si="26"/>
        <v>3144</v>
      </c>
      <c r="H152" s="67">
        <f t="shared" si="26"/>
        <v>2181</v>
      </c>
      <c r="I152" s="67">
        <f t="shared" si="26"/>
        <v>3144</v>
      </c>
      <c r="J152" s="67">
        <f t="shared" si="26"/>
        <v>1274</v>
      </c>
      <c r="K152" s="67">
        <f t="shared" si="26"/>
        <v>3775</v>
      </c>
      <c r="L152" s="67">
        <f t="shared" si="26"/>
        <v>5049</v>
      </c>
    </row>
    <row r="153" spans="1:12" ht="12.75">
      <c r="A153" s="13"/>
      <c r="B153" s="46"/>
      <c r="C153" s="35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2.75">
      <c r="A154" s="13"/>
      <c r="B154" s="48">
        <v>0.107</v>
      </c>
      <c r="C154" s="35" t="s">
        <v>90</v>
      </c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2.75">
      <c r="A155" s="13"/>
      <c r="B155" s="39">
        <v>1</v>
      </c>
      <c r="C155" s="13" t="s">
        <v>18</v>
      </c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2.75">
      <c r="A156" s="13"/>
      <c r="B156" s="2">
        <v>44</v>
      </c>
      <c r="C156" s="13" t="s">
        <v>19</v>
      </c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25.5">
      <c r="A157" s="13"/>
      <c r="B157" s="40" t="s">
        <v>20</v>
      </c>
      <c r="C157" s="13" t="s">
        <v>21</v>
      </c>
      <c r="D157" s="41" t="s">
        <v>186</v>
      </c>
      <c r="E157" s="41">
        <v>3094</v>
      </c>
      <c r="F157" s="41" t="s">
        <v>186</v>
      </c>
      <c r="G157" s="82">
        <v>2732</v>
      </c>
      <c r="H157" s="68">
        <v>0</v>
      </c>
      <c r="I157" s="41">
        <v>2732</v>
      </c>
      <c r="J157" s="41" t="s">
        <v>186</v>
      </c>
      <c r="K157" s="41">
        <v>2797</v>
      </c>
      <c r="L157" s="41">
        <f>SUM(J157:K157)</f>
        <v>2797</v>
      </c>
    </row>
    <row r="158" spans="1:12" ht="25.5">
      <c r="A158" s="13"/>
      <c r="B158" s="40" t="s">
        <v>22</v>
      </c>
      <c r="C158" s="13" t="s">
        <v>66</v>
      </c>
      <c r="D158" s="41" t="s">
        <v>186</v>
      </c>
      <c r="E158" s="41">
        <v>16</v>
      </c>
      <c r="F158" s="41" t="s">
        <v>186</v>
      </c>
      <c r="G158" s="82">
        <v>14</v>
      </c>
      <c r="H158" s="68">
        <v>0</v>
      </c>
      <c r="I158" s="41">
        <v>14</v>
      </c>
      <c r="J158" s="41" t="s">
        <v>186</v>
      </c>
      <c r="K158" s="41">
        <v>14</v>
      </c>
      <c r="L158" s="41">
        <f>SUM(J158:K158)</f>
        <v>14</v>
      </c>
    </row>
    <row r="159" spans="1:12" ht="25.5">
      <c r="A159" s="13"/>
      <c r="B159" s="40" t="s">
        <v>23</v>
      </c>
      <c r="C159" s="13" t="s">
        <v>67</v>
      </c>
      <c r="D159" s="41">
        <v>38</v>
      </c>
      <c r="E159" s="41">
        <v>34</v>
      </c>
      <c r="F159" s="82">
        <v>10</v>
      </c>
      <c r="G159" s="82">
        <v>44</v>
      </c>
      <c r="H159" s="41">
        <v>10</v>
      </c>
      <c r="I159" s="41">
        <v>44</v>
      </c>
      <c r="J159" s="41" t="s">
        <v>186</v>
      </c>
      <c r="K159" s="41">
        <v>51</v>
      </c>
      <c r="L159" s="41">
        <f>SUM(J159:K159)</f>
        <v>51</v>
      </c>
    </row>
    <row r="160" spans="1:12" ht="25.5">
      <c r="A160" s="13"/>
      <c r="B160" s="40" t="s">
        <v>24</v>
      </c>
      <c r="C160" s="13" t="s">
        <v>70</v>
      </c>
      <c r="D160" s="41">
        <v>153</v>
      </c>
      <c r="E160" s="41" t="s">
        <v>186</v>
      </c>
      <c r="F160" s="82" t="s">
        <v>186</v>
      </c>
      <c r="G160" s="41" t="s">
        <v>186</v>
      </c>
      <c r="H160" s="68">
        <v>0</v>
      </c>
      <c r="I160" s="68">
        <v>0</v>
      </c>
      <c r="J160" s="41" t="s">
        <v>186</v>
      </c>
      <c r="K160" s="41" t="s">
        <v>186</v>
      </c>
      <c r="L160" s="68">
        <f>SUM(J160:K160)</f>
        <v>0</v>
      </c>
    </row>
    <row r="161" spans="1:12" ht="25.5">
      <c r="A161" s="13"/>
      <c r="B161" s="40" t="s">
        <v>25</v>
      </c>
      <c r="C161" s="13" t="s">
        <v>71</v>
      </c>
      <c r="D161" s="41" t="s">
        <v>186</v>
      </c>
      <c r="E161" s="41">
        <v>36</v>
      </c>
      <c r="F161" s="41" t="s">
        <v>186</v>
      </c>
      <c r="G161" s="82">
        <v>37</v>
      </c>
      <c r="H161" s="68">
        <v>0</v>
      </c>
      <c r="I161" s="41">
        <v>37</v>
      </c>
      <c r="J161" s="41" t="s">
        <v>186</v>
      </c>
      <c r="K161" s="41">
        <v>37</v>
      </c>
      <c r="L161" s="41">
        <f>SUM(J161:K161)</f>
        <v>37</v>
      </c>
    </row>
    <row r="162" spans="1:12" ht="12.75">
      <c r="A162" s="13" t="s">
        <v>14</v>
      </c>
      <c r="B162" s="2">
        <v>44</v>
      </c>
      <c r="C162" s="13" t="s">
        <v>19</v>
      </c>
      <c r="D162" s="67">
        <f aca="true" t="shared" si="27" ref="D162:L162">SUM(D157:D161)</f>
        <v>191</v>
      </c>
      <c r="E162" s="67">
        <f t="shared" si="27"/>
        <v>3180</v>
      </c>
      <c r="F162" s="67">
        <f t="shared" si="27"/>
        <v>10</v>
      </c>
      <c r="G162" s="67">
        <f t="shared" si="27"/>
        <v>2827</v>
      </c>
      <c r="H162" s="67">
        <f t="shared" si="27"/>
        <v>10</v>
      </c>
      <c r="I162" s="67">
        <f t="shared" si="27"/>
        <v>2827</v>
      </c>
      <c r="J162" s="70">
        <f t="shared" si="27"/>
        <v>0</v>
      </c>
      <c r="K162" s="67">
        <f t="shared" si="27"/>
        <v>2899</v>
      </c>
      <c r="L162" s="67">
        <f t="shared" si="27"/>
        <v>2899</v>
      </c>
    </row>
    <row r="163" spans="1:12" ht="12.75">
      <c r="A163" s="13"/>
      <c r="B163" s="2"/>
      <c r="C163" s="13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3"/>
      <c r="B164" s="42">
        <v>45</v>
      </c>
      <c r="C164" s="13" t="s">
        <v>26</v>
      </c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25.5">
      <c r="A165" s="13"/>
      <c r="B165" s="40" t="s">
        <v>27</v>
      </c>
      <c r="C165" s="13" t="s">
        <v>21</v>
      </c>
      <c r="D165" s="66" t="s">
        <v>186</v>
      </c>
      <c r="E165" s="66">
        <v>563</v>
      </c>
      <c r="F165" s="66" t="s">
        <v>186</v>
      </c>
      <c r="G165" s="84">
        <v>442</v>
      </c>
      <c r="H165" s="69">
        <v>0</v>
      </c>
      <c r="I165" s="66">
        <v>442</v>
      </c>
      <c r="J165" s="66" t="s">
        <v>186</v>
      </c>
      <c r="K165" s="66">
        <v>513</v>
      </c>
      <c r="L165" s="66">
        <f>SUM(J165:K165)</f>
        <v>513</v>
      </c>
    </row>
    <row r="166" spans="1:12" ht="12.75" customHeight="1">
      <c r="A166" s="13"/>
      <c r="B166" s="40" t="s">
        <v>28</v>
      </c>
      <c r="C166" s="13" t="s">
        <v>66</v>
      </c>
      <c r="D166" s="41" t="s">
        <v>186</v>
      </c>
      <c r="E166" s="41">
        <v>8</v>
      </c>
      <c r="F166" s="41" t="s">
        <v>186</v>
      </c>
      <c r="G166" s="82">
        <v>7</v>
      </c>
      <c r="H166" s="68">
        <v>0</v>
      </c>
      <c r="I166" s="41">
        <v>7</v>
      </c>
      <c r="J166" s="41" t="s">
        <v>186</v>
      </c>
      <c r="K166" s="41">
        <v>7</v>
      </c>
      <c r="L166" s="41">
        <f>SUM(J166:K166)</f>
        <v>7</v>
      </c>
    </row>
    <row r="167" spans="1:12" ht="12.75" customHeight="1">
      <c r="A167" s="13" t="s">
        <v>14</v>
      </c>
      <c r="B167" s="42">
        <v>45</v>
      </c>
      <c r="C167" s="13" t="s">
        <v>26</v>
      </c>
      <c r="D167" s="70">
        <f aca="true" t="shared" si="28" ref="D167:L167">SUM(D165:D166)</f>
        <v>0</v>
      </c>
      <c r="E167" s="67">
        <f t="shared" si="28"/>
        <v>571</v>
      </c>
      <c r="F167" s="70">
        <f t="shared" si="28"/>
        <v>0</v>
      </c>
      <c r="G167" s="67">
        <f t="shared" si="28"/>
        <v>449</v>
      </c>
      <c r="H167" s="70">
        <f t="shared" si="28"/>
        <v>0</v>
      </c>
      <c r="I167" s="67">
        <f t="shared" si="28"/>
        <v>449</v>
      </c>
      <c r="J167" s="70">
        <f t="shared" si="28"/>
        <v>0</v>
      </c>
      <c r="K167" s="67">
        <f t="shared" si="28"/>
        <v>520</v>
      </c>
      <c r="L167" s="67">
        <f t="shared" si="28"/>
        <v>520</v>
      </c>
    </row>
    <row r="168" spans="1:12" ht="12.75" customHeight="1">
      <c r="A168" s="13"/>
      <c r="B168" s="42"/>
      <c r="C168" s="13"/>
      <c r="D168" s="18"/>
      <c r="E168" s="18"/>
      <c r="F168" s="47"/>
      <c r="G168" s="18"/>
      <c r="H168" s="47"/>
      <c r="I168" s="18"/>
      <c r="J168" s="47"/>
      <c r="K168" s="18"/>
      <c r="L168" s="18"/>
    </row>
    <row r="169" spans="1:12" ht="12.75" customHeight="1">
      <c r="A169" s="13"/>
      <c r="B169" s="42">
        <v>46</v>
      </c>
      <c r="C169" s="13" t="s">
        <v>31</v>
      </c>
      <c r="D169" s="18"/>
      <c r="E169" s="18"/>
      <c r="F169" s="47"/>
      <c r="G169" s="18"/>
      <c r="H169" s="47"/>
      <c r="I169" s="18"/>
      <c r="J169" s="47"/>
      <c r="K169" s="18"/>
      <c r="L169" s="18"/>
    </row>
    <row r="170" spans="1:12" ht="12.75" customHeight="1">
      <c r="A170" s="13"/>
      <c r="B170" s="40" t="s">
        <v>32</v>
      </c>
      <c r="C170" s="13" t="s">
        <v>21</v>
      </c>
      <c r="D170" s="41" t="s">
        <v>186</v>
      </c>
      <c r="E170" s="41">
        <v>1869</v>
      </c>
      <c r="F170" s="41" t="s">
        <v>186</v>
      </c>
      <c r="G170" s="82">
        <v>1718</v>
      </c>
      <c r="H170" s="68">
        <v>0</v>
      </c>
      <c r="I170" s="41">
        <v>1718</v>
      </c>
      <c r="J170" s="41" t="s">
        <v>186</v>
      </c>
      <c r="K170" s="41">
        <v>2113</v>
      </c>
      <c r="L170" s="41">
        <f>SUM(J170:K170)</f>
        <v>2113</v>
      </c>
    </row>
    <row r="171" spans="1:12" ht="12.75" customHeight="1">
      <c r="A171" s="13"/>
      <c r="B171" s="40" t="s">
        <v>33</v>
      </c>
      <c r="C171" s="13" t="s">
        <v>66</v>
      </c>
      <c r="D171" s="41" t="s">
        <v>186</v>
      </c>
      <c r="E171" s="41">
        <v>16</v>
      </c>
      <c r="F171" s="41" t="s">
        <v>186</v>
      </c>
      <c r="G171" s="82">
        <v>14</v>
      </c>
      <c r="H171" s="68">
        <v>0</v>
      </c>
      <c r="I171" s="41">
        <v>14</v>
      </c>
      <c r="J171" s="41" t="s">
        <v>186</v>
      </c>
      <c r="K171" s="41">
        <v>14</v>
      </c>
      <c r="L171" s="41">
        <f>SUM(J171:K171)</f>
        <v>14</v>
      </c>
    </row>
    <row r="172" spans="1:12" ht="12.75" customHeight="1">
      <c r="A172" s="31" t="s">
        <v>14</v>
      </c>
      <c r="B172" s="52">
        <v>46</v>
      </c>
      <c r="C172" s="31" t="s">
        <v>31</v>
      </c>
      <c r="D172" s="70">
        <f aca="true" t="shared" si="29" ref="D172:L172">SUM(D170:D171)</f>
        <v>0</v>
      </c>
      <c r="E172" s="67">
        <f t="shared" si="29"/>
        <v>1885</v>
      </c>
      <c r="F172" s="70">
        <f t="shared" si="29"/>
        <v>0</v>
      </c>
      <c r="G172" s="67">
        <f t="shared" si="29"/>
        <v>1732</v>
      </c>
      <c r="H172" s="70">
        <f t="shared" si="29"/>
        <v>0</v>
      </c>
      <c r="I172" s="67">
        <f t="shared" si="29"/>
        <v>1732</v>
      </c>
      <c r="J172" s="70">
        <f t="shared" si="29"/>
        <v>0</v>
      </c>
      <c r="K172" s="67">
        <f t="shared" si="29"/>
        <v>2127</v>
      </c>
      <c r="L172" s="67">
        <f t="shared" si="29"/>
        <v>2127</v>
      </c>
    </row>
    <row r="173" spans="1:12" ht="12.75" customHeight="1">
      <c r="A173" s="13"/>
      <c r="B173" s="42"/>
      <c r="C173" s="13"/>
      <c r="D173" s="47"/>
      <c r="E173" s="18"/>
      <c r="F173" s="47"/>
      <c r="G173" s="18"/>
      <c r="H173" s="47"/>
      <c r="I173" s="18"/>
      <c r="J173" s="47"/>
      <c r="K173" s="18"/>
      <c r="L173" s="18"/>
    </row>
    <row r="174" spans="1:12" ht="12.75" customHeight="1">
      <c r="A174" s="13"/>
      <c r="B174" s="42">
        <v>47</v>
      </c>
      <c r="C174" s="13" t="s">
        <v>36</v>
      </c>
      <c r="D174" s="47"/>
      <c r="E174" s="18"/>
      <c r="F174" s="47"/>
      <c r="G174" s="18"/>
      <c r="H174" s="47"/>
      <c r="I174" s="18"/>
      <c r="J174" s="47"/>
      <c r="K174" s="18"/>
      <c r="L174" s="18"/>
    </row>
    <row r="175" spans="1:12" ht="12.75" customHeight="1">
      <c r="A175" s="13"/>
      <c r="B175" s="40" t="s">
        <v>37</v>
      </c>
      <c r="C175" s="13" t="s">
        <v>21</v>
      </c>
      <c r="D175" s="41" t="s">
        <v>186</v>
      </c>
      <c r="E175" s="41">
        <v>377</v>
      </c>
      <c r="F175" s="41" t="s">
        <v>186</v>
      </c>
      <c r="G175" s="82">
        <v>542</v>
      </c>
      <c r="H175" s="68">
        <v>0</v>
      </c>
      <c r="I175" s="41">
        <v>542</v>
      </c>
      <c r="J175" s="41" t="s">
        <v>186</v>
      </c>
      <c r="K175" s="41">
        <v>630</v>
      </c>
      <c r="L175" s="41">
        <f>SUM(J175:K175)</f>
        <v>630</v>
      </c>
    </row>
    <row r="176" spans="1:12" ht="12.75" customHeight="1">
      <c r="A176" s="13"/>
      <c r="B176" s="40" t="s">
        <v>38</v>
      </c>
      <c r="C176" s="13" t="s">
        <v>66</v>
      </c>
      <c r="D176" s="66" t="s">
        <v>186</v>
      </c>
      <c r="E176" s="66">
        <v>8</v>
      </c>
      <c r="F176" s="66" t="s">
        <v>186</v>
      </c>
      <c r="G176" s="84">
        <v>7</v>
      </c>
      <c r="H176" s="69">
        <v>0</v>
      </c>
      <c r="I176" s="66">
        <v>7</v>
      </c>
      <c r="J176" s="66" t="s">
        <v>186</v>
      </c>
      <c r="K176" s="41">
        <v>7</v>
      </c>
      <c r="L176" s="66">
        <f>SUM(J176:K176)</f>
        <v>7</v>
      </c>
    </row>
    <row r="177" spans="1:12" ht="12.75" customHeight="1">
      <c r="A177" s="13" t="s">
        <v>14</v>
      </c>
      <c r="B177" s="42">
        <v>47</v>
      </c>
      <c r="C177" s="13" t="s">
        <v>36</v>
      </c>
      <c r="D177" s="70">
        <f aca="true" t="shared" si="30" ref="D177:L177">SUM(D175:D176)</f>
        <v>0</v>
      </c>
      <c r="E177" s="67">
        <f t="shared" si="30"/>
        <v>385</v>
      </c>
      <c r="F177" s="70">
        <f t="shared" si="30"/>
        <v>0</v>
      </c>
      <c r="G177" s="67">
        <f t="shared" si="30"/>
        <v>549</v>
      </c>
      <c r="H177" s="70">
        <f t="shared" si="30"/>
        <v>0</v>
      </c>
      <c r="I177" s="67">
        <f t="shared" si="30"/>
        <v>549</v>
      </c>
      <c r="J177" s="70">
        <f t="shared" si="30"/>
        <v>0</v>
      </c>
      <c r="K177" s="67">
        <f t="shared" si="30"/>
        <v>637</v>
      </c>
      <c r="L177" s="67">
        <f t="shared" si="30"/>
        <v>637</v>
      </c>
    </row>
    <row r="178" spans="1:12" ht="12.75" customHeight="1">
      <c r="A178" s="13"/>
      <c r="B178" s="42"/>
      <c r="C178" s="13"/>
      <c r="D178" s="47"/>
      <c r="E178" s="18"/>
      <c r="F178" s="47"/>
      <c r="G178" s="18"/>
      <c r="H178" s="47"/>
      <c r="I178" s="18"/>
      <c r="J178" s="47"/>
      <c r="K178" s="18"/>
      <c r="L178" s="18"/>
    </row>
    <row r="179" spans="1:12" ht="12.75" customHeight="1">
      <c r="A179" s="13"/>
      <c r="B179" s="42">
        <v>48</v>
      </c>
      <c r="C179" s="13" t="s">
        <v>42</v>
      </c>
      <c r="D179" s="47"/>
      <c r="E179" s="18"/>
      <c r="F179" s="47"/>
      <c r="G179" s="18"/>
      <c r="H179" s="47"/>
      <c r="I179" s="18"/>
      <c r="J179" s="47"/>
      <c r="K179" s="18"/>
      <c r="L179" s="18"/>
    </row>
    <row r="180" spans="1:12" ht="12.75" customHeight="1">
      <c r="A180" s="13"/>
      <c r="B180" s="40" t="s">
        <v>43</v>
      </c>
      <c r="C180" s="13" t="s">
        <v>21</v>
      </c>
      <c r="D180" s="41" t="s">
        <v>186</v>
      </c>
      <c r="E180" s="41">
        <v>929</v>
      </c>
      <c r="F180" s="41" t="s">
        <v>186</v>
      </c>
      <c r="G180" s="82">
        <v>712</v>
      </c>
      <c r="H180" s="68">
        <v>0</v>
      </c>
      <c r="I180" s="41">
        <v>712</v>
      </c>
      <c r="J180" s="41" t="s">
        <v>186</v>
      </c>
      <c r="K180" s="41">
        <v>790</v>
      </c>
      <c r="L180" s="41">
        <f>SUM(J180:K180)</f>
        <v>790</v>
      </c>
    </row>
    <row r="181" spans="1:12" ht="12.75" customHeight="1">
      <c r="A181" s="13"/>
      <c r="B181" s="40" t="s">
        <v>44</v>
      </c>
      <c r="C181" s="13" t="s">
        <v>66</v>
      </c>
      <c r="D181" s="41" t="s">
        <v>186</v>
      </c>
      <c r="E181" s="41">
        <v>8</v>
      </c>
      <c r="F181" s="41" t="s">
        <v>186</v>
      </c>
      <c r="G181" s="82">
        <v>7</v>
      </c>
      <c r="H181" s="68">
        <v>0</v>
      </c>
      <c r="I181" s="41">
        <v>7</v>
      </c>
      <c r="J181" s="41" t="s">
        <v>186</v>
      </c>
      <c r="K181" s="41">
        <v>7</v>
      </c>
      <c r="L181" s="41">
        <f>SUM(J181:K181)</f>
        <v>7</v>
      </c>
    </row>
    <row r="182" spans="1:12" ht="12.75" customHeight="1">
      <c r="A182" s="13" t="s">
        <v>14</v>
      </c>
      <c r="B182" s="42">
        <v>48</v>
      </c>
      <c r="C182" s="13" t="s">
        <v>42</v>
      </c>
      <c r="D182" s="70">
        <f aca="true" t="shared" si="31" ref="D182:L182">SUM(D180:D181)</f>
        <v>0</v>
      </c>
      <c r="E182" s="67">
        <f t="shared" si="31"/>
        <v>937</v>
      </c>
      <c r="F182" s="70">
        <f t="shared" si="31"/>
        <v>0</v>
      </c>
      <c r="G182" s="67">
        <f t="shared" si="31"/>
        <v>719</v>
      </c>
      <c r="H182" s="70">
        <f t="shared" si="31"/>
        <v>0</v>
      </c>
      <c r="I182" s="67">
        <f t="shared" si="31"/>
        <v>719</v>
      </c>
      <c r="J182" s="70">
        <f t="shared" si="31"/>
        <v>0</v>
      </c>
      <c r="K182" s="67">
        <f t="shared" si="31"/>
        <v>797</v>
      </c>
      <c r="L182" s="67">
        <f t="shared" si="31"/>
        <v>797</v>
      </c>
    </row>
    <row r="183" spans="1:12" ht="12.75" customHeight="1">
      <c r="A183" s="13"/>
      <c r="B183" s="42"/>
      <c r="C183" s="13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ht="12.75" customHeight="1">
      <c r="A184" s="13"/>
      <c r="B184" s="2">
        <v>60</v>
      </c>
      <c r="C184" s="13" t="s">
        <v>91</v>
      </c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ht="12.75" customHeight="1">
      <c r="A185" s="13"/>
      <c r="B185" s="40" t="s">
        <v>89</v>
      </c>
      <c r="C185" s="13" t="s">
        <v>70</v>
      </c>
      <c r="D185" s="41">
        <v>131</v>
      </c>
      <c r="E185" s="41" t="s">
        <v>186</v>
      </c>
      <c r="F185" s="82">
        <v>30</v>
      </c>
      <c r="G185" s="41" t="s">
        <v>186</v>
      </c>
      <c r="H185" s="41">
        <v>30</v>
      </c>
      <c r="I185" s="68">
        <v>0</v>
      </c>
      <c r="J185" s="41" t="s">
        <v>186</v>
      </c>
      <c r="K185" s="41" t="s">
        <v>186</v>
      </c>
      <c r="L185" s="68">
        <f>SUM(J185:K185)</f>
        <v>0</v>
      </c>
    </row>
    <row r="186" spans="1:12" ht="12.75" customHeight="1">
      <c r="A186" s="13" t="s">
        <v>14</v>
      </c>
      <c r="B186" s="2">
        <v>60</v>
      </c>
      <c r="C186" s="13" t="s">
        <v>91</v>
      </c>
      <c r="D186" s="67">
        <f aca="true" t="shared" si="32" ref="D186:L186">SUM(D185:D185)</f>
        <v>131</v>
      </c>
      <c r="E186" s="70">
        <f t="shared" si="32"/>
        <v>0</v>
      </c>
      <c r="F186" s="67">
        <f t="shared" si="32"/>
        <v>30</v>
      </c>
      <c r="G186" s="70">
        <f t="shared" si="32"/>
        <v>0</v>
      </c>
      <c r="H186" s="67">
        <f t="shared" si="32"/>
        <v>30</v>
      </c>
      <c r="I186" s="70">
        <f t="shared" si="32"/>
        <v>0</v>
      </c>
      <c r="J186" s="70">
        <f t="shared" si="32"/>
        <v>0</v>
      </c>
      <c r="K186" s="70">
        <f t="shared" si="32"/>
        <v>0</v>
      </c>
      <c r="L186" s="70">
        <f t="shared" si="32"/>
        <v>0</v>
      </c>
    </row>
    <row r="187" spans="1:12" ht="12.75" customHeight="1">
      <c r="A187" s="13" t="s">
        <v>14</v>
      </c>
      <c r="B187" s="39">
        <v>1</v>
      </c>
      <c r="C187" s="13" t="s">
        <v>18</v>
      </c>
      <c r="D187" s="66">
        <f aca="true" t="shared" si="33" ref="D187:L187">D186+D182+D177+D172+D167+D162</f>
        <v>322</v>
      </c>
      <c r="E187" s="66">
        <f t="shared" si="33"/>
        <v>6958</v>
      </c>
      <c r="F187" s="66">
        <f t="shared" si="33"/>
        <v>40</v>
      </c>
      <c r="G187" s="66">
        <f t="shared" si="33"/>
        <v>6276</v>
      </c>
      <c r="H187" s="66">
        <f t="shared" si="33"/>
        <v>40</v>
      </c>
      <c r="I187" s="66">
        <f t="shared" si="33"/>
        <v>6276</v>
      </c>
      <c r="J187" s="69">
        <f t="shared" si="33"/>
        <v>0</v>
      </c>
      <c r="K187" s="66">
        <f t="shared" si="33"/>
        <v>6980</v>
      </c>
      <c r="L187" s="66">
        <f t="shared" si="33"/>
        <v>6980</v>
      </c>
    </row>
    <row r="188" spans="1:12" ht="12.75" customHeight="1">
      <c r="A188" s="13" t="s">
        <v>14</v>
      </c>
      <c r="B188" s="48">
        <v>0.107</v>
      </c>
      <c r="C188" s="35" t="s">
        <v>90</v>
      </c>
      <c r="D188" s="66">
        <f aca="true" t="shared" si="34" ref="D188:L188">D187</f>
        <v>322</v>
      </c>
      <c r="E188" s="66">
        <f t="shared" si="34"/>
        <v>6958</v>
      </c>
      <c r="F188" s="66">
        <f t="shared" si="34"/>
        <v>40</v>
      </c>
      <c r="G188" s="66">
        <f t="shared" si="34"/>
        <v>6276</v>
      </c>
      <c r="H188" s="66">
        <f t="shared" si="34"/>
        <v>40</v>
      </c>
      <c r="I188" s="66">
        <f t="shared" si="34"/>
        <v>6276</v>
      </c>
      <c r="J188" s="69">
        <f t="shared" si="34"/>
        <v>0</v>
      </c>
      <c r="K188" s="66">
        <f t="shared" si="34"/>
        <v>6980</v>
      </c>
      <c r="L188" s="66">
        <f t="shared" si="34"/>
        <v>6980</v>
      </c>
    </row>
    <row r="189" spans="1:12" ht="12.75">
      <c r="A189" s="13"/>
      <c r="B189" s="48"/>
      <c r="C189" s="35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 ht="13.5" customHeight="1">
      <c r="A190" s="13"/>
      <c r="B190" s="48">
        <v>0.109</v>
      </c>
      <c r="C190" s="35" t="s">
        <v>162</v>
      </c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ht="13.5" customHeight="1">
      <c r="A191" s="13"/>
      <c r="B191" s="39">
        <v>1</v>
      </c>
      <c r="C191" s="13" t="s">
        <v>18</v>
      </c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ht="13.5" customHeight="1">
      <c r="A192" s="13"/>
      <c r="B192" s="2">
        <v>44</v>
      </c>
      <c r="C192" s="13" t="s">
        <v>19</v>
      </c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 ht="13.5" customHeight="1">
      <c r="A193" s="13"/>
      <c r="B193" s="40" t="s">
        <v>20</v>
      </c>
      <c r="C193" s="13" t="s">
        <v>21</v>
      </c>
      <c r="D193" s="68">
        <v>0</v>
      </c>
      <c r="E193" s="41">
        <v>3909</v>
      </c>
      <c r="F193" s="41" t="s">
        <v>186</v>
      </c>
      <c r="G193" s="82">
        <v>3211</v>
      </c>
      <c r="H193" s="68">
        <v>0</v>
      </c>
      <c r="I193" s="41">
        <v>3211</v>
      </c>
      <c r="J193" s="41" t="s">
        <v>186</v>
      </c>
      <c r="K193" s="41">
        <v>4543</v>
      </c>
      <c r="L193" s="41">
        <f aca="true" t="shared" si="35" ref="L193:L201">SUM(J193:K193)</f>
        <v>4543</v>
      </c>
    </row>
    <row r="194" spans="1:12" ht="13.5" customHeight="1">
      <c r="A194" s="13"/>
      <c r="B194" s="40" t="s">
        <v>64</v>
      </c>
      <c r="C194" s="13" t="s">
        <v>65</v>
      </c>
      <c r="D194" s="41">
        <v>284</v>
      </c>
      <c r="E194" s="41" t="s">
        <v>186</v>
      </c>
      <c r="F194" s="82">
        <v>81</v>
      </c>
      <c r="G194" s="41" t="s">
        <v>186</v>
      </c>
      <c r="H194" s="41">
        <v>120</v>
      </c>
      <c r="I194" s="68">
        <v>0</v>
      </c>
      <c r="J194" s="41" t="s">
        <v>186</v>
      </c>
      <c r="K194" s="41" t="s">
        <v>186</v>
      </c>
      <c r="L194" s="68">
        <f t="shared" si="35"/>
        <v>0</v>
      </c>
    </row>
    <row r="195" spans="1:12" ht="13.5" customHeight="1">
      <c r="A195" s="13"/>
      <c r="B195" s="40" t="s">
        <v>22</v>
      </c>
      <c r="C195" s="13" t="s">
        <v>66</v>
      </c>
      <c r="D195" s="68">
        <v>0</v>
      </c>
      <c r="E195" s="41">
        <v>12</v>
      </c>
      <c r="F195" s="41" t="s">
        <v>186</v>
      </c>
      <c r="G195" s="82">
        <v>12</v>
      </c>
      <c r="H195" s="68">
        <v>0</v>
      </c>
      <c r="I195" s="41">
        <v>12</v>
      </c>
      <c r="J195" s="41" t="s">
        <v>186</v>
      </c>
      <c r="K195" s="41">
        <v>12</v>
      </c>
      <c r="L195" s="41">
        <f t="shared" si="35"/>
        <v>12</v>
      </c>
    </row>
    <row r="196" spans="1:12" ht="13.5" customHeight="1">
      <c r="A196" s="13"/>
      <c r="B196" s="40" t="s">
        <v>23</v>
      </c>
      <c r="C196" s="13" t="s">
        <v>67</v>
      </c>
      <c r="D196" s="68">
        <v>0</v>
      </c>
      <c r="E196" s="41">
        <v>17</v>
      </c>
      <c r="F196" s="41" t="s">
        <v>186</v>
      </c>
      <c r="G196" s="82">
        <v>22</v>
      </c>
      <c r="H196" s="68">
        <v>0</v>
      </c>
      <c r="I196" s="41">
        <v>22</v>
      </c>
      <c r="J196" s="41" t="s">
        <v>186</v>
      </c>
      <c r="K196" s="41">
        <v>25</v>
      </c>
      <c r="L196" s="41">
        <f t="shared" si="35"/>
        <v>25</v>
      </c>
    </row>
    <row r="197" spans="1:12" ht="13.5" customHeight="1">
      <c r="A197" s="13"/>
      <c r="B197" s="40" t="s">
        <v>92</v>
      </c>
      <c r="C197" s="13" t="s">
        <v>93</v>
      </c>
      <c r="D197" s="41">
        <v>70</v>
      </c>
      <c r="E197" s="41" t="s">
        <v>186</v>
      </c>
      <c r="F197" s="82">
        <v>55</v>
      </c>
      <c r="G197" s="41" t="s">
        <v>186</v>
      </c>
      <c r="H197" s="41">
        <v>55</v>
      </c>
      <c r="I197" s="68">
        <v>0</v>
      </c>
      <c r="J197" s="41" t="s">
        <v>186</v>
      </c>
      <c r="K197" s="41" t="s">
        <v>186</v>
      </c>
      <c r="L197" s="68">
        <f t="shared" si="35"/>
        <v>0</v>
      </c>
    </row>
    <row r="198" spans="1:12" ht="13.5" customHeight="1">
      <c r="A198" s="13"/>
      <c r="B198" s="40" t="s">
        <v>25</v>
      </c>
      <c r="C198" s="13" t="s">
        <v>71</v>
      </c>
      <c r="D198" s="41">
        <v>83</v>
      </c>
      <c r="E198" s="41" t="s">
        <v>186</v>
      </c>
      <c r="F198" s="82" t="s">
        <v>186</v>
      </c>
      <c r="G198" s="41" t="s">
        <v>186</v>
      </c>
      <c r="H198" s="68">
        <v>0</v>
      </c>
      <c r="I198" s="68">
        <v>0</v>
      </c>
      <c r="J198" s="41" t="s">
        <v>186</v>
      </c>
      <c r="K198" s="41" t="s">
        <v>186</v>
      </c>
      <c r="L198" s="68">
        <f t="shared" si="35"/>
        <v>0</v>
      </c>
    </row>
    <row r="199" spans="1:12" ht="38.25">
      <c r="A199" s="13"/>
      <c r="B199" s="40" t="s">
        <v>137</v>
      </c>
      <c r="C199" s="13" t="s">
        <v>180</v>
      </c>
      <c r="D199" s="68">
        <v>0</v>
      </c>
      <c r="E199" s="41" t="s">
        <v>186</v>
      </c>
      <c r="F199" s="82">
        <v>500</v>
      </c>
      <c r="G199" s="41" t="s">
        <v>186</v>
      </c>
      <c r="H199" s="41">
        <v>500</v>
      </c>
      <c r="I199" s="68">
        <v>0</v>
      </c>
      <c r="J199" s="41" t="s">
        <v>186</v>
      </c>
      <c r="K199" s="41" t="s">
        <v>186</v>
      </c>
      <c r="L199" s="68">
        <f t="shared" si="35"/>
        <v>0</v>
      </c>
    </row>
    <row r="200" spans="1:12" ht="25.5">
      <c r="A200" s="13"/>
      <c r="B200" s="50" t="s">
        <v>153</v>
      </c>
      <c r="C200" s="51" t="s">
        <v>166</v>
      </c>
      <c r="D200" s="41">
        <v>28</v>
      </c>
      <c r="E200" s="41" t="s">
        <v>186</v>
      </c>
      <c r="F200" s="82">
        <v>1350</v>
      </c>
      <c r="G200" s="41" t="s">
        <v>186</v>
      </c>
      <c r="H200" s="41">
        <v>1350</v>
      </c>
      <c r="I200" s="68">
        <v>0</v>
      </c>
      <c r="J200" s="41">
        <v>1300</v>
      </c>
      <c r="K200" s="41" t="s">
        <v>186</v>
      </c>
      <c r="L200" s="41">
        <f t="shared" si="35"/>
        <v>1300</v>
      </c>
    </row>
    <row r="201" spans="1:12" ht="51">
      <c r="A201" s="13"/>
      <c r="B201" s="50" t="s">
        <v>179</v>
      </c>
      <c r="C201" s="51" t="s">
        <v>182</v>
      </c>
      <c r="D201" s="41">
        <v>879</v>
      </c>
      <c r="E201" s="41" t="s">
        <v>186</v>
      </c>
      <c r="F201" s="41">
        <v>5000</v>
      </c>
      <c r="G201" s="41" t="s">
        <v>186</v>
      </c>
      <c r="H201" s="41">
        <v>5000</v>
      </c>
      <c r="I201" s="68">
        <v>0</v>
      </c>
      <c r="J201" s="41">
        <v>5000</v>
      </c>
      <c r="K201" s="41" t="s">
        <v>186</v>
      </c>
      <c r="L201" s="41">
        <f t="shared" si="35"/>
        <v>5000</v>
      </c>
    </row>
    <row r="202" spans="1:12" ht="13.5" customHeight="1">
      <c r="A202" s="31" t="s">
        <v>14</v>
      </c>
      <c r="B202" s="32">
        <v>44</v>
      </c>
      <c r="C202" s="31" t="s">
        <v>19</v>
      </c>
      <c r="D202" s="67">
        <f aca="true" t="shared" si="36" ref="D202:L202">SUM(D193:D201)</f>
        <v>1344</v>
      </c>
      <c r="E202" s="67">
        <f t="shared" si="36"/>
        <v>3938</v>
      </c>
      <c r="F202" s="87">
        <f t="shared" si="36"/>
        <v>6986</v>
      </c>
      <c r="G202" s="87">
        <f t="shared" si="36"/>
        <v>3245</v>
      </c>
      <c r="H202" s="67">
        <f t="shared" si="36"/>
        <v>7025</v>
      </c>
      <c r="I202" s="67">
        <f t="shared" si="36"/>
        <v>3245</v>
      </c>
      <c r="J202" s="67">
        <f t="shared" si="36"/>
        <v>6300</v>
      </c>
      <c r="K202" s="67">
        <f t="shared" si="36"/>
        <v>4580</v>
      </c>
      <c r="L202" s="67">
        <f t="shared" si="36"/>
        <v>10880</v>
      </c>
    </row>
    <row r="203" spans="1:12" ht="13.5" customHeight="1">
      <c r="A203" s="13"/>
      <c r="B203" s="42">
        <v>45</v>
      </c>
      <c r="C203" s="13" t="s">
        <v>26</v>
      </c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ht="13.5" customHeight="1">
      <c r="A204" s="13"/>
      <c r="B204" s="40" t="s">
        <v>27</v>
      </c>
      <c r="C204" s="13" t="s">
        <v>21</v>
      </c>
      <c r="D204" s="41" t="s">
        <v>186</v>
      </c>
      <c r="E204" s="41">
        <v>751</v>
      </c>
      <c r="F204" s="41" t="s">
        <v>186</v>
      </c>
      <c r="G204" s="82">
        <v>599</v>
      </c>
      <c r="H204" s="68">
        <v>0</v>
      </c>
      <c r="I204" s="41">
        <v>599</v>
      </c>
      <c r="J204" s="41" t="s">
        <v>186</v>
      </c>
      <c r="K204" s="41">
        <v>665</v>
      </c>
      <c r="L204" s="41">
        <f>SUM(J204:K204)</f>
        <v>665</v>
      </c>
    </row>
    <row r="205" spans="1:12" ht="13.5" customHeight="1">
      <c r="A205" s="13"/>
      <c r="B205" s="40" t="s">
        <v>28</v>
      </c>
      <c r="C205" s="13" t="s">
        <v>66</v>
      </c>
      <c r="D205" s="41" t="s">
        <v>186</v>
      </c>
      <c r="E205" s="41">
        <v>4</v>
      </c>
      <c r="F205" s="41" t="s">
        <v>186</v>
      </c>
      <c r="G205" s="82">
        <v>4</v>
      </c>
      <c r="H205" s="68">
        <v>0</v>
      </c>
      <c r="I205" s="41">
        <v>4</v>
      </c>
      <c r="J205" s="41" t="s">
        <v>186</v>
      </c>
      <c r="K205" s="41">
        <v>4</v>
      </c>
      <c r="L205" s="41">
        <f>SUM(J205:K205)</f>
        <v>4</v>
      </c>
    </row>
    <row r="206" spans="1:12" ht="13.5" customHeight="1">
      <c r="A206" s="13"/>
      <c r="B206" s="40" t="s">
        <v>29</v>
      </c>
      <c r="C206" s="13" t="s">
        <v>67</v>
      </c>
      <c r="D206" s="41" t="s">
        <v>186</v>
      </c>
      <c r="E206" s="41">
        <v>4</v>
      </c>
      <c r="F206" s="41" t="s">
        <v>186</v>
      </c>
      <c r="G206" s="82">
        <v>7</v>
      </c>
      <c r="H206" s="68">
        <v>0</v>
      </c>
      <c r="I206" s="41">
        <v>7</v>
      </c>
      <c r="J206" s="41" t="s">
        <v>186</v>
      </c>
      <c r="K206" s="41">
        <v>7</v>
      </c>
      <c r="L206" s="41">
        <f>SUM(J206:K206)</f>
        <v>7</v>
      </c>
    </row>
    <row r="207" spans="1:12" ht="13.5" customHeight="1">
      <c r="A207" s="13" t="s">
        <v>14</v>
      </c>
      <c r="B207" s="42">
        <v>45</v>
      </c>
      <c r="C207" s="13" t="s">
        <v>26</v>
      </c>
      <c r="D207" s="70">
        <f aca="true" t="shared" si="37" ref="D207:L207">SUM(D204:D206)</f>
        <v>0</v>
      </c>
      <c r="E207" s="67">
        <f t="shared" si="37"/>
        <v>759</v>
      </c>
      <c r="F207" s="70">
        <f t="shared" si="37"/>
        <v>0</v>
      </c>
      <c r="G207" s="67">
        <f t="shared" si="37"/>
        <v>610</v>
      </c>
      <c r="H207" s="70">
        <f t="shared" si="37"/>
        <v>0</v>
      </c>
      <c r="I207" s="67">
        <f t="shared" si="37"/>
        <v>610</v>
      </c>
      <c r="J207" s="70">
        <f t="shared" si="37"/>
        <v>0</v>
      </c>
      <c r="K207" s="67">
        <f t="shared" si="37"/>
        <v>676</v>
      </c>
      <c r="L207" s="67">
        <f t="shared" si="37"/>
        <v>676</v>
      </c>
    </row>
    <row r="208" spans="1:12" ht="1.5" customHeight="1">
      <c r="A208" s="13"/>
      <c r="B208" s="42"/>
      <c r="C208" s="13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ht="12.75">
      <c r="A209" s="13"/>
      <c r="B209" s="42">
        <v>46</v>
      </c>
      <c r="C209" s="13" t="s">
        <v>31</v>
      </c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ht="25.5">
      <c r="A210" s="13"/>
      <c r="B210" s="40" t="s">
        <v>32</v>
      </c>
      <c r="C210" s="13" t="s">
        <v>21</v>
      </c>
      <c r="D210" s="41" t="s">
        <v>186</v>
      </c>
      <c r="E210" s="41">
        <v>3234</v>
      </c>
      <c r="F210" s="41" t="s">
        <v>186</v>
      </c>
      <c r="G210" s="82">
        <v>2614</v>
      </c>
      <c r="H210" s="68">
        <v>0</v>
      </c>
      <c r="I210" s="41">
        <v>2614</v>
      </c>
      <c r="J210" s="41" t="s">
        <v>186</v>
      </c>
      <c r="K210" s="41">
        <v>2985</v>
      </c>
      <c r="L210" s="41">
        <f>SUM(J210:K210)</f>
        <v>2985</v>
      </c>
    </row>
    <row r="211" spans="1:12" ht="25.5">
      <c r="A211" s="13"/>
      <c r="B211" s="40" t="s">
        <v>33</v>
      </c>
      <c r="C211" s="13" t="s">
        <v>66</v>
      </c>
      <c r="D211" s="41" t="s">
        <v>186</v>
      </c>
      <c r="E211" s="41">
        <v>6</v>
      </c>
      <c r="F211" s="41" t="s">
        <v>186</v>
      </c>
      <c r="G211" s="82">
        <v>7</v>
      </c>
      <c r="H211" s="68">
        <v>0</v>
      </c>
      <c r="I211" s="41">
        <v>7</v>
      </c>
      <c r="J211" s="41" t="s">
        <v>186</v>
      </c>
      <c r="K211" s="41">
        <v>7</v>
      </c>
      <c r="L211" s="41">
        <f>SUM(J211:K211)</f>
        <v>7</v>
      </c>
    </row>
    <row r="212" spans="1:12" ht="25.5">
      <c r="A212" s="13"/>
      <c r="B212" s="40" t="s">
        <v>34</v>
      </c>
      <c r="C212" s="13" t="s">
        <v>67</v>
      </c>
      <c r="D212" s="41" t="s">
        <v>186</v>
      </c>
      <c r="E212" s="41">
        <v>8</v>
      </c>
      <c r="F212" s="41" t="s">
        <v>186</v>
      </c>
      <c r="G212" s="82">
        <v>7</v>
      </c>
      <c r="H212" s="68">
        <v>0</v>
      </c>
      <c r="I212" s="41">
        <v>7</v>
      </c>
      <c r="J212" s="41" t="s">
        <v>186</v>
      </c>
      <c r="K212" s="41">
        <v>9</v>
      </c>
      <c r="L212" s="41">
        <f>SUM(J212:K212)</f>
        <v>9</v>
      </c>
    </row>
    <row r="213" spans="1:12" ht="12.75">
      <c r="A213" s="13" t="s">
        <v>14</v>
      </c>
      <c r="B213" s="42">
        <v>46</v>
      </c>
      <c r="C213" s="13" t="s">
        <v>31</v>
      </c>
      <c r="D213" s="70">
        <f aca="true" t="shared" si="38" ref="D213:L213">SUM(D210:D212)</f>
        <v>0</v>
      </c>
      <c r="E213" s="67">
        <f t="shared" si="38"/>
        <v>3248</v>
      </c>
      <c r="F213" s="70">
        <f t="shared" si="38"/>
        <v>0</v>
      </c>
      <c r="G213" s="67">
        <f t="shared" si="38"/>
        <v>2628</v>
      </c>
      <c r="H213" s="70">
        <f t="shared" si="38"/>
        <v>0</v>
      </c>
      <c r="I213" s="67">
        <f t="shared" si="38"/>
        <v>2628</v>
      </c>
      <c r="J213" s="70">
        <f t="shared" si="38"/>
        <v>0</v>
      </c>
      <c r="K213" s="67">
        <f t="shared" si="38"/>
        <v>3001</v>
      </c>
      <c r="L213" s="67">
        <f t="shared" si="38"/>
        <v>3001</v>
      </c>
    </row>
    <row r="214" spans="1:12" ht="9.75" customHeight="1">
      <c r="A214" s="13"/>
      <c r="B214" s="42"/>
      <c r="C214" s="13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ht="12.75">
      <c r="A215" s="13"/>
      <c r="B215" s="42">
        <v>47</v>
      </c>
      <c r="C215" s="13" t="s">
        <v>36</v>
      </c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ht="25.5">
      <c r="A216" s="13"/>
      <c r="B216" s="40" t="s">
        <v>38</v>
      </c>
      <c r="C216" s="13" t="s">
        <v>66</v>
      </c>
      <c r="D216" s="41" t="s">
        <v>186</v>
      </c>
      <c r="E216" s="41">
        <v>5</v>
      </c>
      <c r="F216" s="41" t="s">
        <v>186</v>
      </c>
      <c r="G216" s="82">
        <v>5</v>
      </c>
      <c r="H216" s="68">
        <v>0</v>
      </c>
      <c r="I216" s="41">
        <v>5</v>
      </c>
      <c r="J216" s="41" t="s">
        <v>186</v>
      </c>
      <c r="K216" s="41">
        <v>5</v>
      </c>
      <c r="L216" s="41">
        <f>SUM(J216:K216)</f>
        <v>5</v>
      </c>
    </row>
    <row r="217" spans="1:12" ht="25.5">
      <c r="A217" s="13"/>
      <c r="B217" s="40" t="s">
        <v>39</v>
      </c>
      <c r="C217" s="13" t="s">
        <v>67</v>
      </c>
      <c r="D217" s="41" t="s">
        <v>186</v>
      </c>
      <c r="E217" s="41">
        <v>8</v>
      </c>
      <c r="F217" s="41" t="s">
        <v>186</v>
      </c>
      <c r="G217" s="82">
        <v>7</v>
      </c>
      <c r="H217" s="68">
        <v>0</v>
      </c>
      <c r="I217" s="41">
        <v>7</v>
      </c>
      <c r="J217" s="41" t="s">
        <v>186</v>
      </c>
      <c r="K217" s="41">
        <v>9</v>
      </c>
      <c r="L217" s="41">
        <f>SUM(J217:K217)</f>
        <v>9</v>
      </c>
    </row>
    <row r="218" spans="1:12" ht="12.75">
      <c r="A218" s="13" t="s">
        <v>14</v>
      </c>
      <c r="B218" s="42">
        <v>47</v>
      </c>
      <c r="C218" s="13" t="s">
        <v>36</v>
      </c>
      <c r="D218" s="70">
        <f aca="true" t="shared" si="39" ref="D218:L218">SUM(D216:D217)</f>
        <v>0</v>
      </c>
      <c r="E218" s="67">
        <f t="shared" si="39"/>
        <v>13</v>
      </c>
      <c r="F218" s="70">
        <f t="shared" si="39"/>
        <v>0</v>
      </c>
      <c r="G218" s="67">
        <f t="shared" si="39"/>
        <v>12</v>
      </c>
      <c r="H218" s="70">
        <f t="shared" si="39"/>
        <v>0</v>
      </c>
      <c r="I218" s="67">
        <f t="shared" si="39"/>
        <v>12</v>
      </c>
      <c r="J218" s="70">
        <f t="shared" si="39"/>
        <v>0</v>
      </c>
      <c r="K218" s="67">
        <f t="shared" si="39"/>
        <v>14</v>
      </c>
      <c r="L218" s="67">
        <f t="shared" si="39"/>
        <v>14</v>
      </c>
    </row>
    <row r="219" spans="1:12" ht="9.75" customHeight="1">
      <c r="A219" s="13"/>
      <c r="B219" s="42"/>
      <c r="C219" s="13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ht="12.75">
      <c r="A220" s="13"/>
      <c r="B220" s="42">
        <v>48</v>
      </c>
      <c r="C220" s="13" t="s">
        <v>42</v>
      </c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ht="25.5">
      <c r="A221" s="13"/>
      <c r="B221" s="40" t="s">
        <v>43</v>
      </c>
      <c r="C221" s="13" t="s">
        <v>21</v>
      </c>
      <c r="D221" s="41" t="s">
        <v>186</v>
      </c>
      <c r="E221" s="41">
        <v>2020</v>
      </c>
      <c r="F221" s="41">
        <v>40</v>
      </c>
      <c r="G221" s="82">
        <v>2946</v>
      </c>
      <c r="H221" s="41">
        <v>40</v>
      </c>
      <c r="I221" s="41">
        <v>2946</v>
      </c>
      <c r="J221" s="41" t="s">
        <v>186</v>
      </c>
      <c r="K221" s="41">
        <v>2968</v>
      </c>
      <c r="L221" s="41">
        <f>SUM(J221:K221)</f>
        <v>2968</v>
      </c>
    </row>
    <row r="222" spans="1:12" ht="25.5">
      <c r="A222" s="13"/>
      <c r="B222" s="40" t="s">
        <v>44</v>
      </c>
      <c r="C222" s="13" t="s">
        <v>66</v>
      </c>
      <c r="D222" s="41" t="s">
        <v>186</v>
      </c>
      <c r="E222" s="41">
        <v>4</v>
      </c>
      <c r="F222" s="41" t="s">
        <v>186</v>
      </c>
      <c r="G222" s="82">
        <v>4</v>
      </c>
      <c r="H222" s="68">
        <v>0</v>
      </c>
      <c r="I222" s="41">
        <v>4</v>
      </c>
      <c r="J222" s="41" t="s">
        <v>186</v>
      </c>
      <c r="K222" s="41">
        <v>4</v>
      </c>
      <c r="L222" s="41">
        <f>SUM(J222:K222)</f>
        <v>4</v>
      </c>
    </row>
    <row r="223" spans="1:12" ht="25.5">
      <c r="A223" s="13"/>
      <c r="B223" s="40" t="s">
        <v>45</v>
      </c>
      <c r="C223" s="13" t="s">
        <v>67</v>
      </c>
      <c r="D223" s="66" t="s">
        <v>186</v>
      </c>
      <c r="E223" s="66">
        <v>8</v>
      </c>
      <c r="F223" s="66" t="s">
        <v>186</v>
      </c>
      <c r="G223" s="84">
        <v>7</v>
      </c>
      <c r="H223" s="69">
        <v>0</v>
      </c>
      <c r="I223" s="66">
        <v>7</v>
      </c>
      <c r="J223" s="66" t="s">
        <v>186</v>
      </c>
      <c r="K223" s="66">
        <v>7</v>
      </c>
      <c r="L223" s="66">
        <f>SUM(J223:K223)</f>
        <v>7</v>
      </c>
    </row>
    <row r="224" spans="1:12" ht="12.75">
      <c r="A224" s="13" t="s">
        <v>14</v>
      </c>
      <c r="B224" s="42">
        <v>48</v>
      </c>
      <c r="C224" s="13" t="s">
        <v>42</v>
      </c>
      <c r="D224" s="69">
        <f aca="true" t="shared" si="40" ref="D224:L224">SUM(D221:D223)</f>
        <v>0</v>
      </c>
      <c r="E224" s="66">
        <f t="shared" si="40"/>
        <v>2032</v>
      </c>
      <c r="F224" s="66">
        <f t="shared" si="40"/>
        <v>40</v>
      </c>
      <c r="G224" s="66">
        <f t="shared" si="40"/>
        <v>2957</v>
      </c>
      <c r="H224" s="66">
        <f t="shared" si="40"/>
        <v>40</v>
      </c>
      <c r="I224" s="66">
        <f t="shared" si="40"/>
        <v>2957</v>
      </c>
      <c r="J224" s="69">
        <f t="shared" si="40"/>
        <v>0</v>
      </c>
      <c r="K224" s="66">
        <f t="shared" si="40"/>
        <v>2979</v>
      </c>
      <c r="L224" s="66">
        <f t="shared" si="40"/>
        <v>2979</v>
      </c>
    </row>
    <row r="225" spans="1:12" ht="12.75">
      <c r="A225" s="13" t="s">
        <v>14</v>
      </c>
      <c r="B225" s="53">
        <v>1</v>
      </c>
      <c r="C225" s="13" t="s">
        <v>18</v>
      </c>
      <c r="D225" s="67">
        <f aca="true" t="shared" si="41" ref="D225:L225">D224+D218+D213+D207+D202</f>
        <v>1344</v>
      </c>
      <c r="E225" s="67">
        <f t="shared" si="41"/>
        <v>9990</v>
      </c>
      <c r="F225" s="87">
        <f t="shared" si="41"/>
        <v>7026</v>
      </c>
      <c r="G225" s="87">
        <f t="shared" si="41"/>
        <v>9452</v>
      </c>
      <c r="H225" s="67">
        <f t="shared" si="41"/>
        <v>7065</v>
      </c>
      <c r="I225" s="67">
        <f t="shared" si="41"/>
        <v>9452</v>
      </c>
      <c r="J225" s="67">
        <f t="shared" si="41"/>
        <v>6300</v>
      </c>
      <c r="K225" s="67">
        <f t="shared" si="41"/>
        <v>11250</v>
      </c>
      <c r="L225" s="67">
        <f t="shared" si="41"/>
        <v>17550</v>
      </c>
    </row>
    <row r="226" spans="1:12" ht="25.5">
      <c r="A226" s="13" t="s">
        <v>14</v>
      </c>
      <c r="B226" s="48">
        <v>0.109</v>
      </c>
      <c r="C226" s="35" t="s">
        <v>162</v>
      </c>
      <c r="D226" s="67">
        <f aca="true" t="shared" si="42" ref="D226:L226">D225</f>
        <v>1344</v>
      </c>
      <c r="E226" s="67">
        <f t="shared" si="42"/>
        <v>9990</v>
      </c>
      <c r="F226" s="87">
        <f t="shared" si="42"/>
        <v>7026</v>
      </c>
      <c r="G226" s="87">
        <f t="shared" si="42"/>
        <v>9452</v>
      </c>
      <c r="H226" s="67">
        <f t="shared" si="42"/>
        <v>7065</v>
      </c>
      <c r="I226" s="67">
        <f t="shared" si="42"/>
        <v>9452</v>
      </c>
      <c r="J226" s="67">
        <f t="shared" si="42"/>
        <v>6300</v>
      </c>
      <c r="K226" s="67">
        <f t="shared" si="42"/>
        <v>11250</v>
      </c>
      <c r="L226" s="67">
        <f t="shared" si="42"/>
        <v>17550</v>
      </c>
    </row>
    <row r="227" spans="1:12" ht="9.75" customHeight="1">
      <c r="A227" s="13"/>
      <c r="B227" s="46"/>
      <c r="C227" s="35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25.5">
      <c r="A228" s="13"/>
      <c r="B228" s="48">
        <v>0.111</v>
      </c>
      <c r="C228" s="35" t="s">
        <v>95</v>
      </c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 ht="12.75">
      <c r="A229" s="13"/>
      <c r="B229" s="39">
        <v>1</v>
      </c>
      <c r="C229" s="13" t="s">
        <v>18</v>
      </c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ht="25.5">
      <c r="A230" s="13"/>
      <c r="B230" s="54">
        <v>81</v>
      </c>
      <c r="C230" s="13" t="s">
        <v>178</v>
      </c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1:12" ht="25.5">
      <c r="A231" s="13"/>
      <c r="B231" s="40" t="s">
        <v>96</v>
      </c>
      <c r="C231" s="13" t="s">
        <v>70</v>
      </c>
      <c r="D231" s="41">
        <v>3169</v>
      </c>
      <c r="E231" s="41" t="s">
        <v>186</v>
      </c>
      <c r="F231" s="82">
        <v>3000</v>
      </c>
      <c r="G231" s="41" t="s">
        <v>186</v>
      </c>
      <c r="H231" s="41">
        <v>3000</v>
      </c>
      <c r="I231" s="68">
        <v>0</v>
      </c>
      <c r="J231" s="41">
        <v>3000</v>
      </c>
      <c r="K231" s="41" t="s">
        <v>186</v>
      </c>
      <c r="L231" s="41">
        <f>SUM(J231:K231)</f>
        <v>3000</v>
      </c>
    </row>
    <row r="232" spans="1:12" ht="25.5">
      <c r="A232" s="55" t="s">
        <v>14</v>
      </c>
      <c r="B232" s="54">
        <v>81</v>
      </c>
      <c r="C232" s="13" t="s">
        <v>178</v>
      </c>
      <c r="D232" s="67">
        <f aca="true" t="shared" si="43" ref="D232:L232">D231</f>
        <v>3169</v>
      </c>
      <c r="E232" s="67" t="str">
        <f t="shared" si="43"/>
        <v> -</v>
      </c>
      <c r="F232" s="87">
        <f t="shared" si="43"/>
        <v>3000</v>
      </c>
      <c r="G232" s="67" t="str">
        <f t="shared" si="43"/>
        <v> -</v>
      </c>
      <c r="H232" s="67">
        <f t="shared" si="43"/>
        <v>3000</v>
      </c>
      <c r="I232" s="70">
        <f t="shared" si="43"/>
        <v>0</v>
      </c>
      <c r="J232" s="67">
        <f t="shared" si="43"/>
        <v>3000</v>
      </c>
      <c r="K232" s="67" t="str">
        <f t="shared" si="43"/>
        <v> -</v>
      </c>
      <c r="L232" s="67">
        <f t="shared" si="43"/>
        <v>3000</v>
      </c>
    </row>
    <row r="233" spans="1:12" ht="9.75" customHeight="1">
      <c r="A233" s="55"/>
      <c r="B233" s="54"/>
      <c r="C233" s="13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ht="38.25">
      <c r="A234" s="31"/>
      <c r="B234" s="77">
        <v>82</v>
      </c>
      <c r="C234" s="31" t="s">
        <v>173</v>
      </c>
      <c r="D234" s="73"/>
      <c r="E234" s="73"/>
      <c r="F234" s="73"/>
      <c r="G234" s="73"/>
      <c r="H234" s="73"/>
      <c r="I234" s="73"/>
      <c r="J234" s="73"/>
      <c r="K234" s="73"/>
      <c r="L234" s="73"/>
    </row>
    <row r="235" spans="1:12" ht="25.5">
      <c r="A235" s="13"/>
      <c r="B235" s="40" t="s">
        <v>97</v>
      </c>
      <c r="C235" s="13" t="s">
        <v>70</v>
      </c>
      <c r="D235" s="41">
        <v>1904</v>
      </c>
      <c r="E235" s="41" t="s">
        <v>186</v>
      </c>
      <c r="F235" s="82">
        <v>2000</v>
      </c>
      <c r="G235" s="41" t="s">
        <v>186</v>
      </c>
      <c r="H235" s="41">
        <v>2000</v>
      </c>
      <c r="I235" s="68">
        <v>0</v>
      </c>
      <c r="J235" s="41">
        <v>4000</v>
      </c>
      <c r="K235" s="41" t="s">
        <v>186</v>
      </c>
      <c r="L235" s="41">
        <f>SUM(J235:K235)</f>
        <v>4000</v>
      </c>
    </row>
    <row r="236" spans="1:12" ht="38.25">
      <c r="A236" s="55" t="s">
        <v>14</v>
      </c>
      <c r="B236" s="54">
        <v>82</v>
      </c>
      <c r="C236" s="13" t="s">
        <v>173</v>
      </c>
      <c r="D236" s="67">
        <f aca="true" t="shared" si="44" ref="D236:L236">SUM(D235:D235)</f>
        <v>1904</v>
      </c>
      <c r="E236" s="70">
        <f t="shared" si="44"/>
        <v>0</v>
      </c>
      <c r="F236" s="87">
        <f t="shared" si="44"/>
        <v>2000</v>
      </c>
      <c r="G236" s="70">
        <f t="shared" si="44"/>
        <v>0</v>
      </c>
      <c r="H236" s="67">
        <f t="shared" si="44"/>
        <v>2000</v>
      </c>
      <c r="I236" s="70">
        <f t="shared" si="44"/>
        <v>0</v>
      </c>
      <c r="J236" s="67">
        <f t="shared" si="44"/>
        <v>4000</v>
      </c>
      <c r="K236" s="70">
        <f t="shared" si="44"/>
        <v>0</v>
      </c>
      <c r="L236" s="67">
        <f t="shared" si="44"/>
        <v>4000</v>
      </c>
    </row>
    <row r="237" spans="1:12" ht="9" customHeight="1">
      <c r="A237" s="55"/>
      <c r="B237" s="54"/>
      <c r="C237" s="13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ht="25.5">
      <c r="A238" s="55"/>
      <c r="B238" s="54">
        <v>83</v>
      </c>
      <c r="C238" s="13" t="s">
        <v>138</v>
      </c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ht="25.5">
      <c r="A239" s="13"/>
      <c r="B239" s="2" t="s">
        <v>139</v>
      </c>
      <c r="C239" s="13" t="s">
        <v>70</v>
      </c>
      <c r="D239" s="41">
        <v>94</v>
      </c>
      <c r="E239" s="41" t="s">
        <v>186</v>
      </c>
      <c r="F239" s="82">
        <v>150</v>
      </c>
      <c r="G239" s="41" t="s">
        <v>186</v>
      </c>
      <c r="H239" s="41">
        <v>150</v>
      </c>
      <c r="I239" s="68">
        <v>0</v>
      </c>
      <c r="J239" s="41" t="s">
        <v>186</v>
      </c>
      <c r="K239" s="41" t="s">
        <v>186</v>
      </c>
      <c r="L239" s="68">
        <f>SUM(J239:K239)</f>
        <v>0</v>
      </c>
    </row>
    <row r="240" spans="1:12" ht="25.5">
      <c r="A240" s="13" t="s">
        <v>14</v>
      </c>
      <c r="B240" s="54">
        <v>83</v>
      </c>
      <c r="C240" s="13" t="s">
        <v>138</v>
      </c>
      <c r="D240" s="67">
        <f>D239</f>
        <v>94</v>
      </c>
      <c r="E240" s="67" t="str">
        <f aca="true" t="shared" si="45" ref="E240:L240">E239</f>
        <v> -</v>
      </c>
      <c r="F240" s="67">
        <f t="shared" si="45"/>
        <v>150</v>
      </c>
      <c r="G240" s="67" t="str">
        <f t="shared" si="45"/>
        <v> -</v>
      </c>
      <c r="H240" s="67">
        <f t="shared" si="45"/>
        <v>150</v>
      </c>
      <c r="I240" s="70">
        <f t="shared" si="45"/>
        <v>0</v>
      </c>
      <c r="J240" s="67" t="str">
        <f t="shared" si="45"/>
        <v> -</v>
      </c>
      <c r="K240" s="67" t="str">
        <f t="shared" si="45"/>
        <v> -</v>
      </c>
      <c r="L240" s="70">
        <f t="shared" si="45"/>
        <v>0</v>
      </c>
    </row>
    <row r="241" spans="1:12" ht="12.75">
      <c r="A241" s="13" t="s">
        <v>14</v>
      </c>
      <c r="B241" s="39">
        <v>1</v>
      </c>
      <c r="C241" s="13" t="s">
        <v>18</v>
      </c>
      <c r="D241" s="67">
        <f aca="true" t="shared" si="46" ref="D241:L241">D240+D236+D232</f>
        <v>5167</v>
      </c>
      <c r="E241" s="70">
        <f t="shared" si="46"/>
        <v>0</v>
      </c>
      <c r="F241" s="87">
        <f t="shared" si="46"/>
        <v>5150</v>
      </c>
      <c r="G241" s="70">
        <f t="shared" si="46"/>
        <v>0</v>
      </c>
      <c r="H241" s="67">
        <f t="shared" si="46"/>
        <v>5150</v>
      </c>
      <c r="I241" s="70">
        <f t="shared" si="46"/>
        <v>0</v>
      </c>
      <c r="J241" s="67">
        <f t="shared" si="46"/>
        <v>7000</v>
      </c>
      <c r="K241" s="70">
        <f t="shared" si="46"/>
        <v>0</v>
      </c>
      <c r="L241" s="67">
        <f t="shared" si="46"/>
        <v>7000</v>
      </c>
    </row>
    <row r="242" spans="1:12" ht="25.5">
      <c r="A242" s="13" t="s">
        <v>14</v>
      </c>
      <c r="B242" s="48">
        <v>0.111</v>
      </c>
      <c r="C242" s="35" t="s">
        <v>95</v>
      </c>
      <c r="D242" s="67">
        <f aca="true" t="shared" si="47" ref="D242:L242">D241</f>
        <v>5167</v>
      </c>
      <c r="E242" s="70">
        <f t="shared" si="47"/>
        <v>0</v>
      </c>
      <c r="F242" s="87">
        <f t="shared" si="47"/>
        <v>5150</v>
      </c>
      <c r="G242" s="70">
        <f t="shared" si="47"/>
        <v>0</v>
      </c>
      <c r="H242" s="67">
        <f t="shared" si="47"/>
        <v>5150</v>
      </c>
      <c r="I242" s="70">
        <f t="shared" si="47"/>
        <v>0</v>
      </c>
      <c r="J242" s="67">
        <f t="shared" si="47"/>
        <v>7000</v>
      </c>
      <c r="K242" s="70">
        <f t="shared" si="47"/>
        <v>0</v>
      </c>
      <c r="L242" s="67">
        <f t="shared" si="47"/>
        <v>7000</v>
      </c>
    </row>
    <row r="243" spans="1:12" ht="9" customHeight="1">
      <c r="A243" s="13"/>
      <c r="B243" s="46"/>
      <c r="C243" s="35"/>
      <c r="D243" s="56"/>
      <c r="E243" s="56"/>
      <c r="F243" s="56"/>
      <c r="G243" s="56"/>
      <c r="H243" s="56"/>
      <c r="I243" s="57"/>
      <c r="J243" s="56"/>
      <c r="K243" s="56"/>
      <c r="L243" s="56"/>
    </row>
    <row r="244" spans="1:12" ht="12.75">
      <c r="A244" s="13"/>
      <c r="B244" s="48">
        <v>0.113</v>
      </c>
      <c r="C244" s="35" t="s">
        <v>98</v>
      </c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 ht="12.75">
      <c r="A245" s="13"/>
      <c r="B245" s="2">
        <v>60</v>
      </c>
      <c r="C245" s="13" t="s">
        <v>48</v>
      </c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1:12" ht="25.5">
      <c r="A246" s="13"/>
      <c r="B246" s="40" t="s">
        <v>49</v>
      </c>
      <c r="C246" s="13" t="s">
        <v>21</v>
      </c>
      <c r="D246" s="41" t="s">
        <v>186</v>
      </c>
      <c r="E246" s="41">
        <v>9149</v>
      </c>
      <c r="F246" s="41" t="s">
        <v>186</v>
      </c>
      <c r="G246" s="82">
        <v>12283</v>
      </c>
      <c r="H246" s="68">
        <v>0</v>
      </c>
      <c r="I246" s="41">
        <v>12283</v>
      </c>
      <c r="J246" s="41" t="s">
        <v>186</v>
      </c>
      <c r="K246" s="41">
        <v>9114</v>
      </c>
      <c r="L246" s="41">
        <f>SUM(J246:K246)</f>
        <v>9114</v>
      </c>
    </row>
    <row r="247" spans="1:12" ht="25.5">
      <c r="A247" s="13"/>
      <c r="B247" s="40" t="s">
        <v>50</v>
      </c>
      <c r="C247" s="13" t="s">
        <v>66</v>
      </c>
      <c r="D247" s="41">
        <v>28</v>
      </c>
      <c r="E247" s="41">
        <v>24</v>
      </c>
      <c r="F247" s="41">
        <v>30</v>
      </c>
      <c r="G247" s="82">
        <v>22</v>
      </c>
      <c r="H247" s="41">
        <v>30</v>
      </c>
      <c r="I247" s="41">
        <v>22</v>
      </c>
      <c r="J247" s="41" t="s">
        <v>186</v>
      </c>
      <c r="K247" s="41">
        <v>22</v>
      </c>
      <c r="L247" s="41">
        <f>SUM(J247:K247)</f>
        <v>22</v>
      </c>
    </row>
    <row r="248" spans="1:12" ht="25.5">
      <c r="A248" s="13"/>
      <c r="B248" s="40" t="s">
        <v>51</v>
      </c>
      <c r="C248" s="13" t="s">
        <v>67</v>
      </c>
      <c r="D248" s="41">
        <v>77</v>
      </c>
      <c r="E248" s="41">
        <v>30</v>
      </c>
      <c r="F248" s="82">
        <v>50</v>
      </c>
      <c r="G248" s="82">
        <v>44</v>
      </c>
      <c r="H248" s="41">
        <v>50</v>
      </c>
      <c r="I248" s="41">
        <v>44</v>
      </c>
      <c r="J248" s="41" t="s">
        <v>186</v>
      </c>
      <c r="K248" s="41">
        <v>51</v>
      </c>
      <c r="L248" s="41">
        <f>SUM(J248:K248)</f>
        <v>51</v>
      </c>
    </row>
    <row r="249" spans="1:12" ht="25.5">
      <c r="A249" s="13"/>
      <c r="B249" s="40" t="s">
        <v>99</v>
      </c>
      <c r="C249" s="13" t="s">
        <v>78</v>
      </c>
      <c r="D249" s="41">
        <v>999</v>
      </c>
      <c r="E249" s="41" t="s">
        <v>186</v>
      </c>
      <c r="F249" s="82">
        <v>200</v>
      </c>
      <c r="G249" s="41" t="s">
        <v>186</v>
      </c>
      <c r="H249" s="41">
        <v>200</v>
      </c>
      <c r="I249" s="68">
        <v>0</v>
      </c>
      <c r="J249" s="41" t="s">
        <v>186</v>
      </c>
      <c r="K249" s="41" t="s">
        <v>186</v>
      </c>
      <c r="L249" s="68">
        <f>SUM(J249:K249)</f>
        <v>0</v>
      </c>
    </row>
    <row r="250" spans="1:12" ht="25.5">
      <c r="A250" s="13"/>
      <c r="B250" s="40" t="s">
        <v>100</v>
      </c>
      <c r="C250" s="13" t="s">
        <v>70</v>
      </c>
      <c r="D250" s="41">
        <v>50</v>
      </c>
      <c r="E250" s="41" t="s">
        <v>186</v>
      </c>
      <c r="F250" s="82" t="s">
        <v>186</v>
      </c>
      <c r="G250" s="41" t="s">
        <v>186</v>
      </c>
      <c r="H250" s="68">
        <v>0</v>
      </c>
      <c r="I250" s="68">
        <v>0</v>
      </c>
      <c r="J250" s="41" t="s">
        <v>186</v>
      </c>
      <c r="K250" s="41" t="s">
        <v>186</v>
      </c>
      <c r="L250" s="68">
        <f>SUM(J250:K250)</f>
        <v>0</v>
      </c>
    </row>
    <row r="251" spans="1:12" ht="12.75">
      <c r="A251" s="13" t="s">
        <v>14</v>
      </c>
      <c r="B251" s="2">
        <v>60</v>
      </c>
      <c r="C251" s="13" t="s">
        <v>48</v>
      </c>
      <c r="D251" s="67">
        <f aca="true" t="shared" si="48" ref="D251:L251">SUM(D245:D250)</f>
        <v>1154</v>
      </c>
      <c r="E251" s="67">
        <f t="shared" si="48"/>
        <v>9203</v>
      </c>
      <c r="F251" s="67">
        <f t="shared" si="48"/>
        <v>280</v>
      </c>
      <c r="G251" s="67">
        <f t="shared" si="48"/>
        <v>12349</v>
      </c>
      <c r="H251" s="67">
        <f t="shared" si="48"/>
        <v>280</v>
      </c>
      <c r="I251" s="67">
        <f t="shared" si="48"/>
        <v>12349</v>
      </c>
      <c r="J251" s="70">
        <f t="shared" si="48"/>
        <v>0</v>
      </c>
      <c r="K251" s="67">
        <f t="shared" si="48"/>
        <v>9187</v>
      </c>
      <c r="L251" s="67">
        <f t="shared" si="48"/>
        <v>9187</v>
      </c>
    </row>
    <row r="252" spans="1:12" ht="9" customHeight="1">
      <c r="A252" s="13"/>
      <c r="B252" s="2"/>
      <c r="C252" s="13"/>
      <c r="D252" s="41"/>
      <c r="E252" s="41"/>
      <c r="F252" s="41"/>
      <c r="G252" s="41"/>
      <c r="H252" s="41"/>
      <c r="I252" s="41"/>
      <c r="J252" s="68"/>
      <c r="K252" s="41"/>
      <c r="L252" s="41"/>
    </row>
    <row r="253" spans="1:12" ht="25.5">
      <c r="A253" s="13"/>
      <c r="B253" s="40" t="s">
        <v>101</v>
      </c>
      <c r="C253" s="13" t="s">
        <v>102</v>
      </c>
      <c r="D253" s="41">
        <v>199</v>
      </c>
      <c r="E253" s="41" t="s">
        <v>186</v>
      </c>
      <c r="F253" s="82" t="s">
        <v>186</v>
      </c>
      <c r="G253" s="41" t="s">
        <v>186</v>
      </c>
      <c r="H253" s="68">
        <v>0</v>
      </c>
      <c r="I253" s="68">
        <v>0</v>
      </c>
      <c r="J253" s="41" t="s">
        <v>186</v>
      </c>
      <c r="K253" s="41" t="s">
        <v>186</v>
      </c>
      <c r="L253" s="68">
        <f>SUM(J253:K253)</f>
        <v>0</v>
      </c>
    </row>
    <row r="254" spans="1:12" ht="9" customHeight="1">
      <c r="A254" s="13"/>
      <c r="B254" s="40"/>
      <c r="C254" s="13"/>
      <c r="D254" s="41"/>
      <c r="E254" s="41"/>
      <c r="F254" s="82"/>
      <c r="G254" s="41"/>
      <c r="H254" s="68"/>
      <c r="I254" s="68"/>
      <c r="J254" s="41"/>
      <c r="K254" s="41"/>
      <c r="L254" s="68"/>
    </row>
    <row r="255" spans="1:12" ht="12.75">
      <c r="A255" s="13" t="s">
        <v>14</v>
      </c>
      <c r="B255" s="48">
        <v>0.113</v>
      </c>
      <c r="C255" s="35" t="s">
        <v>98</v>
      </c>
      <c r="D255" s="67">
        <f aca="true" t="shared" si="49" ref="D255:L255">D253+D251</f>
        <v>1353</v>
      </c>
      <c r="E255" s="67">
        <f t="shared" si="49"/>
        <v>9203</v>
      </c>
      <c r="F255" s="67">
        <f t="shared" si="49"/>
        <v>280</v>
      </c>
      <c r="G255" s="67">
        <f t="shared" si="49"/>
        <v>12349</v>
      </c>
      <c r="H255" s="67">
        <f t="shared" si="49"/>
        <v>280</v>
      </c>
      <c r="I255" s="67">
        <f t="shared" si="49"/>
        <v>12349</v>
      </c>
      <c r="J255" s="70">
        <f t="shared" si="49"/>
        <v>0</v>
      </c>
      <c r="K255" s="67">
        <f t="shared" si="49"/>
        <v>9187</v>
      </c>
      <c r="L255" s="67">
        <f t="shared" si="49"/>
        <v>9187</v>
      </c>
    </row>
    <row r="256" spans="1:12" ht="9" customHeight="1">
      <c r="A256" s="13"/>
      <c r="B256" s="46"/>
      <c r="C256" s="35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ht="38.25">
      <c r="A257" s="13"/>
      <c r="B257" s="48">
        <v>0.196</v>
      </c>
      <c r="C257" s="35" t="s">
        <v>103</v>
      </c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ht="12.75">
      <c r="A258" s="13"/>
      <c r="B258" s="39">
        <v>1</v>
      </c>
      <c r="C258" s="13" t="s">
        <v>18</v>
      </c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ht="25.5">
      <c r="A259" s="13"/>
      <c r="B259" s="2" t="s">
        <v>104</v>
      </c>
      <c r="C259" s="13" t="s">
        <v>105</v>
      </c>
      <c r="D259" s="41">
        <v>1050</v>
      </c>
      <c r="E259" s="41" t="s">
        <v>186</v>
      </c>
      <c r="F259" s="82" t="s">
        <v>186</v>
      </c>
      <c r="G259" s="41" t="s">
        <v>186</v>
      </c>
      <c r="H259" s="68">
        <v>0</v>
      </c>
      <c r="I259" s="68">
        <v>0</v>
      </c>
      <c r="J259" s="41" t="s">
        <v>186</v>
      </c>
      <c r="K259" s="41" t="s">
        <v>186</v>
      </c>
      <c r="L259" s="68">
        <f>SUM(J259:K259)</f>
        <v>0</v>
      </c>
    </row>
    <row r="260" spans="1:12" ht="12.75">
      <c r="A260" s="13" t="s">
        <v>14</v>
      </c>
      <c r="B260" s="39">
        <v>1</v>
      </c>
      <c r="C260" s="13" t="s">
        <v>18</v>
      </c>
      <c r="D260" s="67">
        <f aca="true" t="shared" si="50" ref="D260:L260">D259</f>
        <v>1050</v>
      </c>
      <c r="E260" s="67" t="str">
        <f t="shared" si="50"/>
        <v> -</v>
      </c>
      <c r="F260" s="67" t="str">
        <f t="shared" si="50"/>
        <v> -</v>
      </c>
      <c r="G260" s="67" t="str">
        <f t="shared" si="50"/>
        <v> -</v>
      </c>
      <c r="H260" s="70">
        <f t="shared" si="50"/>
        <v>0</v>
      </c>
      <c r="I260" s="70">
        <f t="shared" si="50"/>
        <v>0</v>
      </c>
      <c r="J260" s="67" t="str">
        <f t="shared" si="50"/>
        <v> -</v>
      </c>
      <c r="K260" s="67" t="str">
        <f t="shared" si="50"/>
        <v> -</v>
      </c>
      <c r="L260" s="70">
        <f t="shared" si="50"/>
        <v>0</v>
      </c>
    </row>
    <row r="261" spans="1:12" ht="38.25">
      <c r="A261" s="13" t="s">
        <v>14</v>
      </c>
      <c r="B261" s="48">
        <v>0.196</v>
      </c>
      <c r="C261" s="35" t="s">
        <v>103</v>
      </c>
      <c r="D261" s="66">
        <f aca="true" t="shared" si="51" ref="D261:L261">D259</f>
        <v>1050</v>
      </c>
      <c r="E261" s="66" t="str">
        <f t="shared" si="51"/>
        <v> -</v>
      </c>
      <c r="F261" s="66" t="str">
        <f t="shared" si="51"/>
        <v> -</v>
      </c>
      <c r="G261" s="66" t="str">
        <f t="shared" si="51"/>
        <v> -</v>
      </c>
      <c r="H261" s="69">
        <f t="shared" si="51"/>
        <v>0</v>
      </c>
      <c r="I261" s="69">
        <f t="shared" si="51"/>
        <v>0</v>
      </c>
      <c r="J261" s="66" t="str">
        <f t="shared" si="51"/>
        <v> -</v>
      </c>
      <c r="K261" s="66" t="str">
        <f t="shared" si="51"/>
        <v> -</v>
      </c>
      <c r="L261" s="69">
        <f t="shared" si="51"/>
        <v>0</v>
      </c>
    </row>
    <row r="262" spans="1:12" ht="9" customHeight="1">
      <c r="A262" s="13"/>
      <c r="B262" s="46"/>
      <c r="C262" s="35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 ht="12.75">
      <c r="A263" s="13"/>
      <c r="B263" s="48">
        <v>0.198</v>
      </c>
      <c r="C263" s="35" t="s">
        <v>106</v>
      </c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1:12" ht="12.75">
      <c r="A264" s="13"/>
      <c r="B264" s="39">
        <v>1</v>
      </c>
      <c r="C264" s="13" t="s">
        <v>18</v>
      </c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 ht="25.5">
      <c r="A265" s="13"/>
      <c r="B265" s="2" t="s">
        <v>104</v>
      </c>
      <c r="C265" s="13" t="s">
        <v>105</v>
      </c>
      <c r="D265" s="41">
        <v>2450</v>
      </c>
      <c r="E265" s="41">
        <v>630</v>
      </c>
      <c r="F265" s="82" t="s">
        <v>186</v>
      </c>
      <c r="G265" s="82" t="s">
        <v>186</v>
      </c>
      <c r="H265" s="68">
        <v>0</v>
      </c>
      <c r="I265" s="68">
        <v>0</v>
      </c>
      <c r="J265" s="41" t="s">
        <v>186</v>
      </c>
      <c r="K265" s="41" t="s">
        <v>186</v>
      </c>
      <c r="L265" s="68">
        <f>SUM(J265:K265)</f>
        <v>0</v>
      </c>
    </row>
    <row r="266" spans="1:12" ht="12.75">
      <c r="A266" s="13" t="s">
        <v>14</v>
      </c>
      <c r="B266" s="39">
        <v>1</v>
      </c>
      <c r="C266" s="13" t="s">
        <v>18</v>
      </c>
      <c r="D266" s="67">
        <f aca="true" t="shared" si="52" ref="D266:L266">D265</f>
        <v>2450</v>
      </c>
      <c r="E266" s="67">
        <f t="shared" si="52"/>
        <v>630</v>
      </c>
      <c r="F266" s="67" t="str">
        <f t="shared" si="52"/>
        <v> -</v>
      </c>
      <c r="G266" s="67" t="str">
        <f t="shared" si="52"/>
        <v> -</v>
      </c>
      <c r="H266" s="70">
        <f t="shared" si="52"/>
        <v>0</v>
      </c>
      <c r="I266" s="70">
        <f t="shared" si="52"/>
        <v>0</v>
      </c>
      <c r="J266" s="67" t="str">
        <f t="shared" si="52"/>
        <v> -</v>
      </c>
      <c r="K266" s="67" t="str">
        <f t="shared" si="52"/>
        <v> -</v>
      </c>
      <c r="L266" s="70">
        <f t="shared" si="52"/>
        <v>0</v>
      </c>
    </row>
    <row r="267" spans="1:12" ht="12.75">
      <c r="A267" s="31" t="s">
        <v>14</v>
      </c>
      <c r="B267" s="78">
        <v>0.198</v>
      </c>
      <c r="C267" s="49" t="s">
        <v>106</v>
      </c>
      <c r="D267" s="67">
        <f aca="true" t="shared" si="53" ref="D267:L267">D265</f>
        <v>2450</v>
      </c>
      <c r="E267" s="67">
        <f t="shared" si="53"/>
        <v>630</v>
      </c>
      <c r="F267" s="67" t="str">
        <f t="shared" si="53"/>
        <v> -</v>
      </c>
      <c r="G267" s="67" t="str">
        <f t="shared" si="53"/>
        <v> -</v>
      </c>
      <c r="H267" s="70">
        <f t="shared" si="53"/>
        <v>0</v>
      </c>
      <c r="I267" s="70">
        <f t="shared" si="53"/>
        <v>0</v>
      </c>
      <c r="J267" s="67" t="str">
        <f t="shared" si="53"/>
        <v> -</v>
      </c>
      <c r="K267" s="67" t="str">
        <f t="shared" si="53"/>
        <v> -</v>
      </c>
      <c r="L267" s="70">
        <f t="shared" si="53"/>
        <v>0</v>
      </c>
    </row>
    <row r="268" spans="1:12" ht="1.5" customHeight="1">
      <c r="A268" s="13"/>
      <c r="B268" s="48"/>
      <c r="C268" s="35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1:12" ht="12.75">
      <c r="A269" s="13"/>
      <c r="B269" s="58">
        <v>0.8</v>
      </c>
      <c r="C269" s="35" t="s">
        <v>62</v>
      </c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ht="12.75">
      <c r="A270" s="13"/>
      <c r="B270" s="2">
        <v>64</v>
      </c>
      <c r="C270" s="13" t="s">
        <v>107</v>
      </c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2" ht="25.5">
      <c r="A271" s="13"/>
      <c r="B271" s="40" t="s">
        <v>108</v>
      </c>
      <c r="C271" s="13" t="s">
        <v>21</v>
      </c>
      <c r="D271" s="41">
        <v>3788</v>
      </c>
      <c r="E271" s="41" t="s">
        <v>186</v>
      </c>
      <c r="F271" s="82">
        <v>2146</v>
      </c>
      <c r="G271" s="41" t="s">
        <v>186</v>
      </c>
      <c r="H271" s="41">
        <v>3220</v>
      </c>
      <c r="I271" s="68">
        <v>0</v>
      </c>
      <c r="J271" s="41">
        <v>1760</v>
      </c>
      <c r="K271" s="41" t="s">
        <v>186</v>
      </c>
      <c r="L271" s="41">
        <f>SUM(J271:K271)</f>
        <v>1760</v>
      </c>
    </row>
    <row r="272" spans="1:12" ht="25.5">
      <c r="A272" s="13"/>
      <c r="B272" s="40" t="s">
        <v>109</v>
      </c>
      <c r="C272" s="13" t="s">
        <v>66</v>
      </c>
      <c r="D272" s="41">
        <v>99</v>
      </c>
      <c r="E272" s="41" t="s">
        <v>186</v>
      </c>
      <c r="F272" s="82">
        <v>30</v>
      </c>
      <c r="G272" s="41" t="s">
        <v>186</v>
      </c>
      <c r="H272" s="41">
        <v>30</v>
      </c>
      <c r="I272" s="68">
        <v>0</v>
      </c>
      <c r="J272" s="41" t="s">
        <v>186</v>
      </c>
      <c r="K272" s="41" t="s">
        <v>186</v>
      </c>
      <c r="L272" s="68">
        <f>SUM(J272:K272)</f>
        <v>0</v>
      </c>
    </row>
    <row r="273" spans="1:12" ht="25.5">
      <c r="A273" s="13"/>
      <c r="B273" s="40" t="s">
        <v>110</v>
      </c>
      <c r="C273" s="13" t="s">
        <v>67</v>
      </c>
      <c r="D273" s="41">
        <v>48</v>
      </c>
      <c r="E273" s="41" t="s">
        <v>186</v>
      </c>
      <c r="F273" s="82">
        <v>20</v>
      </c>
      <c r="G273" s="41" t="s">
        <v>186</v>
      </c>
      <c r="H273" s="41">
        <v>20</v>
      </c>
      <c r="I273" s="68">
        <v>0</v>
      </c>
      <c r="J273" s="41" t="s">
        <v>186</v>
      </c>
      <c r="K273" s="41" t="s">
        <v>186</v>
      </c>
      <c r="L273" s="68">
        <f>SUM(J273:K273)</f>
        <v>0</v>
      </c>
    </row>
    <row r="274" spans="1:12" ht="25.5">
      <c r="A274" s="13"/>
      <c r="B274" s="40" t="s">
        <v>111</v>
      </c>
      <c r="C274" s="13" t="s">
        <v>70</v>
      </c>
      <c r="D274" s="41">
        <v>838</v>
      </c>
      <c r="E274" s="41" t="s">
        <v>186</v>
      </c>
      <c r="F274" s="82">
        <v>50</v>
      </c>
      <c r="G274" s="41" t="s">
        <v>186</v>
      </c>
      <c r="H274" s="41">
        <v>50</v>
      </c>
      <c r="I274" s="68">
        <v>0</v>
      </c>
      <c r="J274" s="41" t="s">
        <v>186</v>
      </c>
      <c r="K274" s="41" t="s">
        <v>186</v>
      </c>
      <c r="L274" s="68">
        <f>SUM(J274:K274)</f>
        <v>0</v>
      </c>
    </row>
    <row r="275" spans="1:12" ht="12.75">
      <c r="A275" s="13" t="s">
        <v>14</v>
      </c>
      <c r="B275" s="2">
        <v>64</v>
      </c>
      <c r="C275" s="13" t="s">
        <v>107</v>
      </c>
      <c r="D275" s="67">
        <f aca="true" t="shared" si="54" ref="D275:L275">SUM(D271:D274)</f>
        <v>4773</v>
      </c>
      <c r="E275" s="70">
        <f t="shared" si="54"/>
        <v>0</v>
      </c>
      <c r="F275" s="67">
        <f t="shared" si="54"/>
        <v>2246</v>
      </c>
      <c r="G275" s="70">
        <f t="shared" si="54"/>
        <v>0</v>
      </c>
      <c r="H275" s="67">
        <f t="shared" si="54"/>
        <v>3320</v>
      </c>
      <c r="I275" s="70">
        <f t="shared" si="54"/>
        <v>0</v>
      </c>
      <c r="J275" s="67">
        <f t="shared" si="54"/>
        <v>1760</v>
      </c>
      <c r="K275" s="70">
        <f t="shared" si="54"/>
        <v>0</v>
      </c>
      <c r="L275" s="67">
        <f t="shared" si="54"/>
        <v>1760</v>
      </c>
    </row>
    <row r="276" spans="1:12" ht="12.75">
      <c r="A276" s="13"/>
      <c r="B276" s="2"/>
      <c r="C276" s="13"/>
      <c r="D276" s="18"/>
      <c r="E276" s="41"/>
      <c r="F276" s="18"/>
      <c r="G276" s="41"/>
      <c r="H276" s="18"/>
      <c r="I276" s="41"/>
      <c r="J276" s="41"/>
      <c r="K276" s="41"/>
      <c r="L276" s="41"/>
    </row>
    <row r="277" spans="1:12" ht="12.75">
      <c r="A277" s="13"/>
      <c r="B277" s="2">
        <v>65</v>
      </c>
      <c r="C277" s="13" t="s">
        <v>140</v>
      </c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ht="12.75">
      <c r="A278" s="13"/>
      <c r="B278" s="2">
        <v>44</v>
      </c>
      <c r="C278" s="13" t="s">
        <v>19</v>
      </c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ht="25.5">
      <c r="A279" s="13"/>
      <c r="B279" s="2" t="s">
        <v>141</v>
      </c>
      <c r="C279" s="13" t="s">
        <v>67</v>
      </c>
      <c r="D279" s="41">
        <v>49</v>
      </c>
      <c r="E279" s="41" t="s">
        <v>186</v>
      </c>
      <c r="F279" s="82" t="s">
        <v>186</v>
      </c>
      <c r="G279" s="41" t="s">
        <v>186</v>
      </c>
      <c r="H279" s="68">
        <v>0</v>
      </c>
      <c r="I279" s="68">
        <v>0</v>
      </c>
      <c r="J279" s="41" t="s">
        <v>186</v>
      </c>
      <c r="K279" s="41" t="s">
        <v>186</v>
      </c>
      <c r="L279" s="68">
        <f aca="true" t="shared" si="55" ref="L279:L286">SUM(J279:K279)</f>
        <v>0</v>
      </c>
    </row>
    <row r="280" spans="1:12" ht="25.5">
      <c r="A280" s="13"/>
      <c r="B280" s="2" t="s">
        <v>144</v>
      </c>
      <c r="C280" s="13" t="s">
        <v>70</v>
      </c>
      <c r="D280" s="41">
        <v>25593</v>
      </c>
      <c r="E280" s="41" t="s">
        <v>186</v>
      </c>
      <c r="F280" s="82" t="s">
        <v>186</v>
      </c>
      <c r="G280" s="41" t="s">
        <v>186</v>
      </c>
      <c r="H280" s="68">
        <v>0</v>
      </c>
      <c r="I280" s="68">
        <v>0</v>
      </c>
      <c r="J280" s="41" t="s">
        <v>186</v>
      </c>
      <c r="K280" s="41" t="s">
        <v>186</v>
      </c>
      <c r="L280" s="68">
        <f t="shared" si="55"/>
        <v>0</v>
      </c>
    </row>
    <row r="281" spans="1:12" ht="25.5">
      <c r="A281" s="13"/>
      <c r="B281" s="2" t="s">
        <v>145</v>
      </c>
      <c r="C281" s="13" t="s">
        <v>71</v>
      </c>
      <c r="D281" s="41">
        <v>100</v>
      </c>
      <c r="E281" s="41" t="s">
        <v>186</v>
      </c>
      <c r="F281" s="82">
        <v>50</v>
      </c>
      <c r="G281" s="41" t="s">
        <v>186</v>
      </c>
      <c r="H281" s="41">
        <v>50</v>
      </c>
      <c r="I281" s="68">
        <v>0</v>
      </c>
      <c r="J281" s="41" t="s">
        <v>186</v>
      </c>
      <c r="K281" s="41" t="s">
        <v>186</v>
      </c>
      <c r="L281" s="68">
        <f t="shared" si="55"/>
        <v>0</v>
      </c>
    </row>
    <row r="282" spans="1:12" ht="25.5">
      <c r="A282" s="13"/>
      <c r="B282" s="2" t="s">
        <v>146</v>
      </c>
      <c r="C282" s="13" t="s">
        <v>142</v>
      </c>
      <c r="D282" s="41">
        <v>100</v>
      </c>
      <c r="E282" s="41" t="s">
        <v>186</v>
      </c>
      <c r="F282" s="82" t="s">
        <v>186</v>
      </c>
      <c r="G282" s="41" t="s">
        <v>186</v>
      </c>
      <c r="H282" s="68">
        <v>0</v>
      </c>
      <c r="I282" s="68">
        <v>0</v>
      </c>
      <c r="J282" s="41" t="s">
        <v>186</v>
      </c>
      <c r="K282" s="41" t="s">
        <v>186</v>
      </c>
      <c r="L282" s="68">
        <f t="shared" si="55"/>
        <v>0</v>
      </c>
    </row>
    <row r="283" spans="1:12" ht="25.5">
      <c r="A283" s="13"/>
      <c r="B283" s="2" t="s">
        <v>147</v>
      </c>
      <c r="C283" s="13" t="s">
        <v>143</v>
      </c>
      <c r="D283" s="41">
        <v>3995</v>
      </c>
      <c r="E283" s="41" t="s">
        <v>186</v>
      </c>
      <c r="F283" s="82" t="s">
        <v>186</v>
      </c>
      <c r="G283" s="41" t="s">
        <v>186</v>
      </c>
      <c r="H283" s="68">
        <v>0</v>
      </c>
      <c r="I283" s="68">
        <v>0</v>
      </c>
      <c r="J283" s="41" t="s">
        <v>186</v>
      </c>
      <c r="K283" s="41" t="s">
        <v>186</v>
      </c>
      <c r="L283" s="68">
        <f t="shared" si="55"/>
        <v>0</v>
      </c>
    </row>
    <row r="284" spans="1:12" ht="25.5">
      <c r="A284" s="13"/>
      <c r="B284" s="2" t="s">
        <v>148</v>
      </c>
      <c r="C284" s="13" t="s">
        <v>62</v>
      </c>
      <c r="D284" s="41">
        <v>1242</v>
      </c>
      <c r="E284" s="41" t="s">
        <v>186</v>
      </c>
      <c r="F284" s="82" t="s">
        <v>186</v>
      </c>
      <c r="G284" s="41" t="s">
        <v>186</v>
      </c>
      <c r="H284" s="68">
        <v>0</v>
      </c>
      <c r="I284" s="68">
        <v>0</v>
      </c>
      <c r="J284" s="41" t="s">
        <v>186</v>
      </c>
      <c r="K284" s="41" t="s">
        <v>186</v>
      </c>
      <c r="L284" s="68">
        <f t="shared" si="55"/>
        <v>0</v>
      </c>
    </row>
    <row r="285" spans="1:12" ht="38.25">
      <c r="A285" s="13"/>
      <c r="B285" s="59" t="s">
        <v>152</v>
      </c>
      <c r="C285" s="13" t="s">
        <v>151</v>
      </c>
      <c r="D285" s="68">
        <v>0</v>
      </c>
      <c r="E285" s="41" t="s">
        <v>186</v>
      </c>
      <c r="F285" s="82">
        <v>500</v>
      </c>
      <c r="G285" s="41" t="s">
        <v>186</v>
      </c>
      <c r="H285" s="41">
        <v>500</v>
      </c>
      <c r="I285" s="68">
        <v>0</v>
      </c>
      <c r="J285" s="41">
        <v>300</v>
      </c>
      <c r="K285" s="41" t="s">
        <v>186</v>
      </c>
      <c r="L285" s="41">
        <f t="shared" si="55"/>
        <v>300</v>
      </c>
    </row>
    <row r="286" spans="1:12" ht="25.5">
      <c r="A286" s="13"/>
      <c r="B286" s="59" t="s">
        <v>163</v>
      </c>
      <c r="C286" s="13" t="s">
        <v>164</v>
      </c>
      <c r="D286" s="41">
        <v>1444</v>
      </c>
      <c r="E286" s="41" t="s">
        <v>186</v>
      </c>
      <c r="F286" s="82">
        <v>50000</v>
      </c>
      <c r="G286" s="41" t="s">
        <v>186</v>
      </c>
      <c r="H286" s="41">
        <v>50000</v>
      </c>
      <c r="I286" s="68">
        <v>0</v>
      </c>
      <c r="J286" s="41" t="s">
        <v>186</v>
      </c>
      <c r="K286" s="41" t="s">
        <v>186</v>
      </c>
      <c r="L286" s="68">
        <f t="shared" si="55"/>
        <v>0</v>
      </c>
    </row>
    <row r="287" spans="1:12" ht="12.75">
      <c r="A287" s="13" t="s">
        <v>14</v>
      </c>
      <c r="B287" s="2">
        <v>65</v>
      </c>
      <c r="C287" s="13" t="s">
        <v>140</v>
      </c>
      <c r="D287" s="67">
        <f aca="true" t="shared" si="56" ref="D287:L287">SUM(D279:D286)</f>
        <v>32523</v>
      </c>
      <c r="E287" s="70">
        <f t="shared" si="56"/>
        <v>0</v>
      </c>
      <c r="F287" s="87">
        <f t="shared" si="56"/>
        <v>50550</v>
      </c>
      <c r="G287" s="70">
        <f t="shared" si="56"/>
        <v>0</v>
      </c>
      <c r="H287" s="67">
        <f t="shared" si="56"/>
        <v>50550</v>
      </c>
      <c r="I287" s="70">
        <f t="shared" si="56"/>
        <v>0</v>
      </c>
      <c r="J287" s="67">
        <f t="shared" si="56"/>
        <v>300</v>
      </c>
      <c r="K287" s="70">
        <f t="shared" si="56"/>
        <v>0</v>
      </c>
      <c r="L287" s="67">
        <f t="shared" si="56"/>
        <v>300</v>
      </c>
    </row>
    <row r="288" spans="1:12" ht="12.75">
      <c r="A288" s="13"/>
      <c r="B288" s="2"/>
      <c r="C288" s="13"/>
      <c r="D288" s="18"/>
      <c r="E288" s="18"/>
      <c r="F288" s="18"/>
      <c r="G288" s="18"/>
      <c r="H288" s="18"/>
      <c r="I288" s="47"/>
      <c r="J288" s="18"/>
      <c r="K288" s="18"/>
      <c r="L288" s="18"/>
    </row>
    <row r="289" spans="1:12" ht="38.25">
      <c r="A289" s="13"/>
      <c r="B289" s="40" t="s">
        <v>112</v>
      </c>
      <c r="C289" s="13" t="s">
        <v>188</v>
      </c>
      <c r="D289" s="41">
        <v>710</v>
      </c>
      <c r="E289" s="41" t="s">
        <v>186</v>
      </c>
      <c r="F289" s="82">
        <v>700</v>
      </c>
      <c r="G289" s="41" t="s">
        <v>186</v>
      </c>
      <c r="H289" s="41">
        <v>700</v>
      </c>
      <c r="I289" s="68">
        <v>0</v>
      </c>
      <c r="J289" s="41">
        <v>50</v>
      </c>
      <c r="K289" s="41" t="s">
        <v>186</v>
      </c>
      <c r="L289" s="41">
        <f>SUM(J289:K289)</f>
        <v>50</v>
      </c>
    </row>
    <row r="290" spans="1:12" ht="12.75">
      <c r="A290" s="13" t="s">
        <v>14</v>
      </c>
      <c r="B290" s="58">
        <v>0.8</v>
      </c>
      <c r="C290" s="35" t="s">
        <v>62</v>
      </c>
      <c r="D290" s="66">
        <f aca="true" t="shared" si="57" ref="D290:L290">D289+D287+D275</f>
        <v>38006</v>
      </c>
      <c r="E290" s="69">
        <f t="shared" si="57"/>
        <v>0</v>
      </c>
      <c r="F290" s="66">
        <f t="shared" si="57"/>
        <v>53496</v>
      </c>
      <c r="G290" s="69">
        <f t="shared" si="57"/>
        <v>0</v>
      </c>
      <c r="H290" s="66">
        <f t="shared" si="57"/>
        <v>54570</v>
      </c>
      <c r="I290" s="69">
        <f t="shared" si="57"/>
        <v>0</v>
      </c>
      <c r="J290" s="66">
        <f t="shared" si="57"/>
        <v>2110</v>
      </c>
      <c r="K290" s="69">
        <f t="shared" si="57"/>
        <v>0</v>
      </c>
      <c r="L290" s="66">
        <f t="shared" si="57"/>
        <v>2110</v>
      </c>
    </row>
    <row r="291" spans="1:12" ht="12.75">
      <c r="A291" s="13" t="s">
        <v>14</v>
      </c>
      <c r="B291" s="46">
        <v>2401</v>
      </c>
      <c r="C291" s="35" t="s">
        <v>1</v>
      </c>
      <c r="D291" s="67">
        <f aca="true" t="shared" si="58" ref="D291:L291">D290+D255+D242+D226+D188+D152+D120+D79+D62+D267+D261</f>
        <v>88291</v>
      </c>
      <c r="E291" s="67">
        <f t="shared" si="58"/>
        <v>130321</v>
      </c>
      <c r="F291" s="67">
        <f t="shared" si="58"/>
        <v>95201</v>
      </c>
      <c r="G291" s="67">
        <f t="shared" si="58"/>
        <v>120638</v>
      </c>
      <c r="H291" s="67">
        <f t="shared" si="58"/>
        <v>103883</v>
      </c>
      <c r="I291" s="67">
        <f t="shared" si="58"/>
        <v>120638</v>
      </c>
      <c r="J291" s="67">
        <f t="shared" si="58"/>
        <v>33449</v>
      </c>
      <c r="K291" s="67">
        <f t="shared" si="58"/>
        <v>117235</v>
      </c>
      <c r="L291" s="67">
        <f t="shared" si="58"/>
        <v>150684</v>
      </c>
    </row>
    <row r="292" spans="1:12" ht="12.75">
      <c r="A292" s="13"/>
      <c r="B292" s="46"/>
      <c r="C292" s="13"/>
      <c r="D292" s="56"/>
      <c r="E292" s="18"/>
      <c r="F292" s="18"/>
      <c r="G292" s="18"/>
      <c r="H292" s="18"/>
      <c r="I292" s="18"/>
      <c r="J292" s="18"/>
      <c r="K292" s="18"/>
      <c r="L292" s="18"/>
    </row>
    <row r="293" spans="1:12" ht="12.75">
      <c r="A293" s="13" t="s">
        <v>16</v>
      </c>
      <c r="B293" s="46">
        <v>2402</v>
      </c>
      <c r="C293" s="35" t="s">
        <v>117</v>
      </c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ht="12.75">
      <c r="A294" s="13"/>
      <c r="B294" s="58">
        <v>0.001</v>
      </c>
      <c r="C294" s="35" t="s">
        <v>17</v>
      </c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ht="12.75">
      <c r="A295" s="13"/>
      <c r="B295" s="53">
        <v>1</v>
      </c>
      <c r="C295" s="13" t="s">
        <v>18</v>
      </c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ht="12.75">
      <c r="A296" s="13"/>
      <c r="B296" s="2">
        <v>44</v>
      </c>
      <c r="C296" s="13" t="s">
        <v>19</v>
      </c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ht="25.5">
      <c r="A297" s="13"/>
      <c r="B297" s="40" t="s">
        <v>20</v>
      </c>
      <c r="C297" s="13" t="s">
        <v>21</v>
      </c>
      <c r="D297" s="41">
        <v>777</v>
      </c>
      <c r="E297" s="41">
        <v>5881</v>
      </c>
      <c r="F297" s="82">
        <v>70</v>
      </c>
      <c r="G297" s="82">
        <v>4620</v>
      </c>
      <c r="H297" s="41">
        <v>950</v>
      </c>
      <c r="I297" s="41">
        <v>4620</v>
      </c>
      <c r="J297" s="68">
        <v>0</v>
      </c>
      <c r="K297" s="41">
        <v>4360</v>
      </c>
      <c r="L297" s="41">
        <f>SUM(J297:K297)</f>
        <v>4360</v>
      </c>
    </row>
    <row r="298" spans="1:12" ht="25.5">
      <c r="A298" s="13"/>
      <c r="B298" s="40" t="s">
        <v>22</v>
      </c>
      <c r="C298" s="13" t="s">
        <v>66</v>
      </c>
      <c r="D298" s="41">
        <v>49</v>
      </c>
      <c r="E298" s="41">
        <v>32</v>
      </c>
      <c r="F298" s="82">
        <v>30</v>
      </c>
      <c r="G298" s="82">
        <v>29</v>
      </c>
      <c r="H298" s="41">
        <v>30</v>
      </c>
      <c r="I298" s="41">
        <v>29</v>
      </c>
      <c r="J298" s="41" t="s">
        <v>186</v>
      </c>
      <c r="K298" s="41">
        <v>29</v>
      </c>
      <c r="L298" s="41">
        <f>SUM(J298:K298)</f>
        <v>29</v>
      </c>
    </row>
    <row r="299" spans="1:12" ht="25.5">
      <c r="A299" s="31"/>
      <c r="B299" s="43" t="s">
        <v>23</v>
      </c>
      <c r="C299" s="31" t="s">
        <v>67</v>
      </c>
      <c r="D299" s="66">
        <v>70</v>
      </c>
      <c r="E299" s="66">
        <v>61</v>
      </c>
      <c r="F299" s="84">
        <v>20</v>
      </c>
      <c r="G299" s="84">
        <v>59</v>
      </c>
      <c r="H299" s="66">
        <v>20</v>
      </c>
      <c r="I299" s="66">
        <v>59</v>
      </c>
      <c r="J299" s="69">
        <v>0</v>
      </c>
      <c r="K299" s="66">
        <v>68</v>
      </c>
      <c r="L299" s="66">
        <f>SUM(J299:K299)</f>
        <v>68</v>
      </c>
    </row>
    <row r="300" spans="1:12" ht="25.5">
      <c r="A300" s="28"/>
      <c r="B300" s="89" t="s">
        <v>24</v>
      </c>
      <c r="C300" s="28" t="s">
        <v>70</v>
      </c>
      <c r="D300" s="85">
        <v>245</v>
      </c>
      <c r="E300" s="85" t="s">
        <v>186</v>
      </c>
      <c r="F300" s="86">
        <v>80</v>
      </c>
      <c r="G300" s="85" t="s">
        <v>186</v>
      </c>
      <c r="H300" s="85">
        <v>250</v>
      </c>
      <c r="I300" s="71">
        <v>0</v>
      </c>
      <c r="J300" s="71">
        <v>0</v>
      </c>
      <c r="K300" s="85" t="s">
        <v>186</v>
      </c>
      <c r="L300" s="71">
        <f>SUM(J300:K300)</f>
        <v>0</v>
      </c>
    </row>
    <row r="301" spans="1:12" ht="25.5">
      <c r="A301" s="13"/>
      <c r="B301" s="40" t="s">
        <v>25</v>
      </c>
      <c r="C301" s="13" t="s">
        <v>71</v>
      </c>
      <c r="D301" s="41">
        <v>336</v>
      </c>
      <c r="E301" s="41">
        <v>3</v>
      </c>
      <c r="F301" s="82">
        <v>120</v>
      </c>
      <c r="G301" s="82" t="s">
        <v>186</v>
      </c>
      <c r="H301" s="41">
        <v>180</v>
      </c>
      <c r="I301" s="68">
        <v>0</v>
      </c>
      <c r="J301" s="41" t="s">
        <v>186</v>
      </c>
      <c r="K301" s="41" t="s">
        <v>186</v>
      </c>
      <c r="L301" s="68">
        <f>SUM(J301:K301)</f>
        <v>0</v>
      </c>
    </row>
    <row r="302" spans="1:12" ht="12.75">
      <c r="A302" s="13" t="s">
        <v>14</v>
      </c>
      <c r="B302" s="2">
        <v>44</v>
      </c>
      <c r="C302" s="13" t="s">
        <v>19</v>
      </c>
      <c r="D302" s="67">
        <f aca="true" t="shared" si="59" ref="D302:L302">SUM(D297:D301)</f>
        <v>1477</v>
      </c>
      <c r="E302" s="67">
        <f t="shared" si="59"/>
        <v>5977</v>
      </c>
      <c r="F302" s="67">
        <f t="shared" si="59"/>
        <v>320</v>
      </c>
      <c r="G302" s="67">
        <f t="shared" si="59"/>
        <v>4708</v>
      </c>
      <c r="H302" s="67">
        <f t="shared" si="59"/>
        <v>1430</v>
      </c>
      <c r="I302" s="67">
        <f t="shared" si="59"/>
        <v>4708</v>
      </c>
      <c r="J302" s="70">
        <f t="shared" si="59"/>
        <v>0</v>
      </c>
      <c r="K302" s="67">
        <f t="shared" si="59"/>
        <v>4457</v>
      </c>
      <c r="L302" s="67">
        <f t="shared" si="59"/>
        <v>4457</v>
      </c>
    </row>
    <row r="303" spans="1:12" ht="12.75">
      <c r="A303" s="13"/>
      <c r="B303" s="2"/>
      <c r="C303" s="13"/>
      <c r="D303" s="56"/>
      <c r="E303" s="56"/>
      <c r="F303" s="56"/>
      <c r="G303" s="56"/>
      <c r="H303" s="56"/>
      <c r="I303" s="56"/>
      <c r="J303" s="56"/>
      <c r="K303" s="56"/>
      <c r="L303" s="18"/>
    </row>
    <row r="304" spans="1:12" ht="12.75">
      <c r="A304" s="13"/>
      <c r="B304" s="2">
        <v>45</v>
      </c>
      <c r="C304" s="13" t="s">
        <v>26</v>
      </c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ht="25.5">
      <c r="A305" s="13"/>
      <c r="B305" s="2" t="s">
        <v>27</v>
      </c>
      <c r="C305" s="13" t="s">
        <v>21</v>
      </c>
      <c r="D305" s="41">
        <v>698</v>
      </c>
      <c r="E305" s="41">
        <v>8289</v>
      </c>
      <c r="F305" s="41" t="s">
        <v>186</v>
      </c>
      <c r="G305" s="82">
        <v>7482</v>
      </c>
      <c r="H305" s="41">
        <v>40</v>
      </c>
      <c r="I305" s="41">
        <v>7482</v>
      </c>
      <c r="J305" s="41" t="s">
        <v>186</v>
      </c>
      <c r="K305" s="41">
        <v>9361</v>
      </c>
      <c r="L305" s="41">
        <f>SUM(J305:K305)</f>
        <v>9361</v>
      </c>
    </row>
    <row r="306" spans="1:12" ht="25.5">
      <c r="A306" s="13"/>
      <c r="B306" s="40" t="s">
        <v>28</v>
      </c>
      <c r="C306" s="13" t="s">
        <v>66</v>
      </c>
      <c r="D306" s="41">
        <v>50</v>
      </c>
      <c r="E306" s="41">
        <v>20</v>
      </c>
      <c r="F306" s="82" t="s">
        <v>186</v>
      </c>
      <c r="G306" s="82">
        <v>14</v>
      </c>
      <c r="H306" s="68">
        <v>0</v>
      </c>
      <c r="I306" s="41">
        <v>14</v>
      </c>
      <c r="J306" s="41" t="s">
        <v>186</v>
      </c>
      <c r="K306" s="41">
        <v>14</v>
      </c>
      <c r="L306" s="41">
        <f>SUM(J306:K306)</f>
        <v>14</v>
      </c>
    </row>
    <row r="307" spans="1:12" ht="25.5">
      <c r="A307" s="13"/>
      <c r="B307" s="40" t="s">
        <v>29</v>
      </c>
      <c r="C307" s="13" t="s">
        <v>67</v>
      </c>
      <c r="D307" s="41">
        <v>50</v>
      </c>
      <c r="E307" s="41">
        <v>20</v>
      </c>
      <c r="F307" s="82" t="s">
        <v>186</v>
      </c>
      <c r="G307" s="82">
        <v>18</v>
      </c>
      <c r="H307" s="68">
        <v>0</v>
      </c>
      <c r="I307" s="41">
        <v>18</v>
      </c>
      <c r="J307" s="68">
        <v>0</v>
      </c>
      <c r="K307" s="41">
        <v>21</v>
      </c>
      <c r="L307" s="41">
        <f>SUM(J307:K307)</f>
        <v>21</v>
      </c>
    </row>
    <row r="308" spans="1:12" ht="25.5">
      <c r="A308" s="13"/>
      <c r="B308" s="40" t="s">
        <v>94</v>
      </c>
      <c r="C308" s="13" t="s">
        <v>70</v>
      </c>
      <c r="D308" s="41">
        <v>570</v>
      </c>
      <c r="E308" s="41" t="s">
        <v>186</v>
      </c>
      <c r="F308" s="82">
        <v>440</v>
      </c>
      <c r="G308" s="41" t="s">
        <v>186</v>
      </c>
      <c r="H308" s="41">
        <v>600</v>
      </c>
      <c r="I308" s="68">
        <v>0</v>
      </c>
      <c r="J308" s="68">
        <v>0</v>
      </c>
      <c r="K308" s="41" t="s">
        <v>186</v>
      </c>
      <c r="L308" s="68">
        <f>SUM(J308:K308)</f>
        <v>0</v>
      </c>
    </row>
    <row r="309" spans="1:12" ht="25.5">
      <c r="A309" s="13"/>
      <c r="B309" s="40" t="s">
        <v>30</v>
      </c>
      <c r="C309" s="13" t="s">
        <v>71</v>
      </c>
      <c r="D309" s="41">
        <v>199</v>
      </c>
      <c r="E309" s="41">
        <v>145</v>
      </c>
      <c r="F309" s="82">
        <v>100</v>
      </c>
      <c r="G309" s="82">
        <v>77</v>
      </c>
      <c r="H309" s="41">
        <v>100</v>
      </c>
      <c r="I309" s="41">
        <v>77</v>
      </c>
      <c r="J309" s="41" t="s">
        <v>186</v>
      </c>
      <c r="K309" s="41">
        <v>77</v>
      </c>
      <c r="L309" s="41">
        <f>SUM(J309:K309)</f>
        <v>77</v>
      </c>
    </row>
    <row r="310" spans="1:12" ht="12.75">
      <c r="A310" s="13" t="s">
        <v>14</v>
      </c>
      <c r="B310" s="2">
        <v>45</v>
      </c>
      <c r="C310" s="13" t="s">
        <v>26</v>
      </c>
      <c r="D310" s="67">
        <f aca="true" t="shared" si="60" ref="D310:L310">SUM(D305:D309)</f>
        <v>1567</v>
      </c>
      <c r="E310" s="67">
        <f t="shared" si="60"/>
        <v>8474</v>
      </c>
      <c r="F310" s="67">
        <f t="shared" si="60"/>
        <v>540</v>
      </c>
      <c r="G310" s="67">
        <f t="shared" si="60"/>
        <v>7591</v>
      </c>
      <c r="H310" s="67">
        <f t="shared" si="60"/>
        <v>740</v>
      </c>
      <c r="I310" s="67">
        <f t="shared" si="60"/>
        <v>7591</v>
      </c>
      <c r="J310" s="70">
        <f t="shared" si="60"/>
        <v>0</v>
      </c>
      <c r="K310" s="67">
        <f t="shared" si="60"/>
        <v>9473</v>
      </c>
      <c r="L310" s="67">
        <f t="shared" si="60"/>
        <v>9473</v>
      </c>
    </row>
    <row r="311" spans="1:12" ht="12.75">
      <c r="A311" s="13"/>
      <c r="B311" s="2"/>
      <c r="C311" s="13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ht="12.75">
      <c r="A312" s="13"/>
      <c r="B312" s="2">
        <v>46</v>
      </c>
      <c r="C312" s="13" t="s">
        <v>31</v>
      </c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ht="25.5">
      <c r="A313" s="13"/>
      <c r="B313" s="2" t="s">
        <v>32</v>
      </c>
      <c r="C313" s="13" t="s">
        <v>21</v>
      </c>
      <c r="D313" s="41">
        <v>159</v>
      </c>
      <c r="E313" s="41">
        <v>5954</v>
      </c>
      <c r="F313" s="41" t="s">
        <v>186</v>
      </c>
      <c r="G313" s="82">
        <v>5059</v>
      </c>
      <c r="H313" s="41">
        <v>25</v>
      </c>
      <c r="I313" s="41">
        <v>5059</v>
      </c>
      <c r="J313" s="41" t="s">
        <v>186</v>
      </c>
      <c r="K313" s="41">
        <v>5142</v>
      </c>
      <c r="L313" s="41">
        <f>SUM(J313:K313)</f>
        <v>5142</v>
      </c>
    </row>
    <row r="314" spans="1:12" ht="25.5">
      <c r="A314" s="13"/>
      <c r="B314" s="40" t="s">
        <v>33</v>
      </c>
      <c r="C314" s="13" t="s">
        <v>66</v>
      </c>
      <c r="D314" s="41">
        <v>50</v>
      </c>
      <c r="E314" s="41">
        <v>13</v>
      </c>
      <c r="F314" s="82" t="s">
        <v>186</v>
      </c>
      <c r="G314" s="82">
        <v>12</v>
      </c>
      <c r="H314" s="68">
        <v>0</v>
      </c>
      <c r="I314" s="41">
        <v>12</v>
      </c>
      <c r="J314" s="41" t="s">
        <v>186</v>
      </c>
      <c r="K314" s="41">
        <v>12</v>
      </c>
      <c r="L314" s="41">
        <f>SUM(J314:K314)</f>
        <v>12</v>
      </c>
    </row>
    <row r="315" spans="1:12" ht="25.5">
      <c r="A315" s="13"/>
      <c r="B315" s="40" t="s">
        <v>34</v>
      </c>
      <c r="C315" s="13" t="s">
        <v>67</v>
      </c>
      <c r="D315" s="41">
        <v>50</v>
      </c>
      <c r="E315" s="41">
        <v>16</v>
      </c>
      <c r="F315" s="82" t="s">
        <v>186</v>
      </c>
      <c r="G315" s="82">
        <v>14</v>
      </c>
      <c r="H315" s="68">
        <v>0</v>
      </c>
      <c r="I315" s="41">
        <v>14</v>
      </c>
      <c r="J315" s="68">
        <v>0</v>
      </c>
      <c r="K315" s="41">
        <v>16</v>
      </c>
      <c r="L315" s="41">
        <f>SUM(J315:K315)</f>
        <v>16</v>
      </c>
    </row>
    <row r="316" spans="1:12" ht="25.5">
      <c r="A316" s="13"/>
      <c r="B316" s="40" t="s">
        <v>113</v>
      </c>
      <c r="C316" s="13" t="s">
        <v>70</v>
      </c>
      <c r="D316" s="41">
        <v>140</v>
      </c>
      <c r="E316" s="41" t="s">
        <v>186</v>
      </c>
      <c r="F316" s="82">
        <v>74</v>
      </c>
      <c r="G316" s="41" t="s">
        <v>186</v>
      </c>
      <c r="H316" s="41">
        <v>150</v>
      </c>
      <c r="I316" s="68">
        <v>0</v>
      </c>
      <c r="J316" s="68">
        <v>0</v>
      </c>
      <c r="K316" s="41" t="s">
        <v>186</v>
      </c>
      <c r="L316" s="68">
        <f>SUM(J316:K316)</f>
        <v>0</v>
      </c>
    </row>
    <row r="317" spans="1:12" ht="25.5">
      <c r="A317" s="13"/>
      <c r="B317" s="40" t="s">
        <v>35</v>
      </c>
      <c r="C317" s="13" t="s">
        <v>71</v>
      </c>
      <c r="D317" s="41">
        <v>100</v>
      </c>
      <c r="E317" s="41">
        <v>58</v>
      </c>
      <c r="F317" s="82">
        <v>80</v>
      </c>
      <c r="G317" s="82">
        <v>52</v>
      </c>
      <c r="H317" s="41">
        <v>80</v>
      </c>
      <c r="I317" s="41">
        <v>52</v>
      </c>
      <c r="J317" s="41" t="s">
        <v>186</v>
      </c>
      <c r="K317" s="41">
        <v>52</v>
      </c>
      <c r="L317" s="41">
        <f>SUM(J317:K317)</f>
        <v>52</v>
      </c>
    </row>
    <row r="318" spans="1:12" ht="12.75">
      <c r="A318" s="13" t="s">
        <v>14</v>
      </c>
      <c r="B318" s="2">
        <v>46</v>
      </c>
      <c r="C318" s="13" t="s">
        <v>31</v>
      </c>
      <c r="D318" s="67">
        <f aca="true" t="shared" si="61" ref="D318:L318">SUM(D313:D317)</f>
        <v>499</v>
      </c>
      <c r="E318" s="67">
        <f t="shared" si="61"/>
        <v>6041</v>
      </c>
      <c r="F318" s="67">
        <f t="shared" si="61"/>
        <v>154</v>
      </c>
      <c r="G318" s="67">
        <f t="shared" si="61"/>
        <v>5137</v>
      </c>
      <c r="H318" s="67">
        <f t="shared" si="61"/>
        <v>255</v>
      </c>
      <c r="I318" s="67">
        <f t="shared" si="61"/>
        <v>5137</v>
      </c>
      <c r="J318" s="70">
        <f t="shared" si="61"/>
        <v>0</v>
      </c>
      <c r="K318" s="67">
        <f t="shared" si="61"/>
        <v>5222</v>
      </c>
      <c r="L318" s="67">
        <f t="shared" si="61"/>
        <v>5222</v>
      </c>
    </row>
    <row r="319" spans="1:12" ht="12.75">
      <c r="A319" s="13"/>
      <c r="B319" s="2"/>
      <c r="C319" s="13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ht="12.75">
      <c r="A320" s="13"/>
      <c r="B320" s="2">
        <v>47</v>
      </c>
      <c r="C320" s="13" t="s">
        <v>36</v>
      </c>
      <c r="D320" s="18"/>
      <c r="E320" s="41"/>
      <c r="F320" s="18"/>
      <c r="G320" s="18"/>
      <c r="H320" s="18"/>
      <c r="I320" s="18"/>
      <c r="J320" s="18"/>
      <c r="K320" s="18"/>
      <c r="L320" s="18"/>
    </row>
    <row r="321" spans="1:12" ht="25.5">
      <c r="A321" s="13"/>
      <c r="B321" s="2" t="s">
        <v>37</v>
      </c>
      <c r="C321" s="13" t="s">
        <v>21</v>
      </c>
      <c r="D321" s="41" t="s">
        <v>186</v>
      </c>
      <c r="E321" s="41">
        <v>2275</v>
      </c>
      <c r="F321" s="41" t="s">
        <v>186</v>
      </c>
      <c r="G321" s="82">
        <v>1822</v>
      </c>
      <c r="H321" s="68">
        <v>0</v>
      </c>
      <c r="I321" s="41">
        <v>1822</v>
      </c>
      <c r="J321" s="41" t="s">
        <v>186</v>
      </c>
      <c r="K321" s="41">
        <v>2004</v>
      </c>
      <c r="L321" s="41">
        <f>SUM(J321:K321)</f>
        <v>2004</v>
      </c>
    </row>
    <row r="322" spans="1:12" ht="25.5">
      <c r="A322" s="13"/>
      <c r="B322" s="40" t="s">
        <v>38</v>
      </c>
      <c r="C322" s="13" t="s">
        <v>66</v>
      </c>
      <c r="D322" s="41">
        <v>50</v>
      </c>
      <c r="E322" s="41">
        <v>8</v>
      </c>
      <c r="F322" s="82" t="s">
        <v>186</v>
      </c>
      <c r="G322" s="82">
        <v>7</v>
      </c>
      <c r="H322" s="68">
        <v>0</v>
      </c>
      <c r="I322" s="41">
        <v>7</v>
      </c>
      <c r="J322" s="41" t="s">
        <v>186</v>
      </c>
      <c r="K322" s="41">
        <v>7</v>
      </c>
      <c r="L322" s="41">
        <f>SUM(J322:K322)</f>
        <v>7</v>
      </c>
    </row>
    <row r="323" spans="1:12" ht="25.5">
      <c r="A323" s="13"/>
      <c r="B323" s="40" t="s">
        <v>39</v>
      </c>
      <c r="C323" s="13" t="s">
        <v>67</v>
      </c>
      <c r="D323" s="41">
        <v>50</v>
      </c>
      <c r="E323" s="41">
        <v>13</v>
      </c>
      <c r="F323" s="82" t="s">
        <v>186</v>
      </c>
      <c r="G323" s="82">
        <v>12</v>
      </c>
      <c r="H323" s="68">
        <v>0</v>
      </c>
      <c r="I323" s="41">
        <v>12</v>
      </c>
      <c r="J323" s="68">
        <v>0</v>
      </c>
      <c r="K323" s="41">
        <v>14</v>
      </c>
      <c r="L323" s="41">
        <f>SUM(J323:K323)</f>
        <v>14</v>
      </c>
    </row>
    <row r="324" spans="1:12" ht="25.5">
      <c r="A324" s="13"/>
      <c r="B324" s="40" t="s">
        <v>40</v>
      </c>
      <c r="C324" s="13" t="s">
        <v>70</v>
      </c>
      <c r="D324" s="41">
        <v>100</v>
      </c>
      <c r="E324" s="41" t="s">
        <v>186</v>
      </c>
      <c r="F324" s="82">
        <v>80</v>
      </c>
      <c r="G324" s="41" t="s">
        <v>186</v>
      </c>
      <c r="H324" s="41">
        <v>105</v>
      </c>
      <c r="I324" s="68">
        <v>0</v>
      </c>
      <c r="J324" s="68">
        <v>0</v>
      </c>
      <c r="K324" s="41" t="s">
        <v>186</v>
      </c>
      <c r="L324" s="68">
        <f>SUM(J324:K324)</f>
        <v>0</v>
      </c>
    </row>
    <row r="325" spans="1:12" ht="25.5">
      <c r="A325" s="13"/>
      <c r="B325" s="40" t="s">
        <v>41</v>
      </c>
      <c r="C325" s="13" t="s">
        <v>71</v>
      </c>
      <c r="D325" s="66">
        <v>60</v>
      </c>
      <c r="E325" s="66">
        <v>31</v>
      </c>
      <c r="F325" s="84">
        <v>30</v>
      </c>
      <c r="G325" s="84">
        <v>68</v>
      </c>
      <c r="H325" s="66">
        <v>90</v>
      </c>
      <c r="I325" s="66">
        <v>68</v>
      </c>
      <c r="J325" s="66" t="s">
        <v>186</v>
      </c>
      <c r="K325" s="66">
        <v>68</v>
      </c>
      <c r="L325" s="66">
        <f>SUM(J325:K325)</f>
        <v>68</v>
      </c>
    </row>
    <row r="326" spans="1:12" ht="12.75">
      <c r="A326" s="13" t="s">
        <v>14</v>
      </c>
      <c r="B326" s="2">
        <v>47</v>
      </c>
      <c r="C326" s="13" t="s">
        <v>36</v>
      </c>
      <c r="D326" s="66">
        <f aca="true" t="shared" si="62" ref="D326:L326">SUM(D321:D325)</f>
        <v>260</v>
      </c>
      <c r="E326" s="66">
        <f t="shared" si="62"/>
        <v>2327</v>
      </c>
      <c r="F326" s="66">
        <f t="shared" si="62"/>
        <v>110</v>
      </c>
      <c r="G326" s="66">
        <f t="shared" si="62"/>
        <v>1909</v>
      </c>
      <c r="H326" s="66">
        <f t="shared" si="62"/>
        <v>195</v>
      </c>
      <c r="I326" s="66">
        <f t="shared" si="62"/>
        <v>1909</v>
      </c>
      <c r="J326" s="69">
        <f t="shared" si="62"/>
        <v>0</v>
      </c>
      <c r="K326" s="66">
        <f t="shared" si="62"/>
        <v>2093</v>
      </c>
      <c r="L326" s="66">
        <f t="shared" si="62"/>
        <v>2093</v>
      </c>
    </row>
    <row r="327" spans="1:12" ht="9.75" customHeight="1">
      <c r="A327" s="13"/>
      <c r="B327" s="2"/>
      <c r="C327" s="13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ht="12.75">
      <c r="A328" s="13"/>
      <c r="B328" s="2">
        <v>48</v>
      </c>
      <c r="C328" s="13" t="s">
        <v>42</v>
      </c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 ht="25.5">
      <c r="A329" s="13"/>
      <c r="B329" s="2" t="s">
        <v>43</v>
      </c>
      <c r="C329" s="13" t="s">
        <v>21</v>
      </c>
      <c r="D329" s="41">
        <v>860</v>
      </c>
      <c r="E329" s="41">
        <v>5733</v>
      </c>
      <c r="F329" s="41">
        <v>50</v>
      </c>
      <c r="G329" s="82">
        <v>5038</v>
      </c>
      <c r="H329" s="41">
        <v>524</v>
      </c>
      <c r="I329" s="41">
        <v>5038</v>
      </c>
      <c r="J329" s="68">
        <v>0</v>
      </c>
      <c r="K329" s="41">
        <v>5289</v>
      </c>
      <c r="L329" s="41">
        <f>SUM(J329:K329)</f>
        <v>5289</v>
      </c>
    </row>
    <row r="330" spans="1:12" ht="25.5">
      <c r="A330" s="13"/>
      <c r="B330" s="40" t="s">
        <v>44</v>
      </c>
      <c r="C330" s="13" t="s">
        <v>66</v>
      </c>
      <c r="D330" s="41">
        <v>50</v>
      </c>
      <c r="E330" s="41">
        <v>13</v>
      </c>
      <c r="F330" s="82" t="s">
        <v>186</v>
      </c>
      <c r="G330" s="82">
        <v>12</v>
      </c>
      <c r="H330" s="68">
        <v>0</v>
      </c>
      <c r="I330" s="41">
        <v>12</v>
      </c>
      <c r="J330" s="41" t="s">
        <v>186</v>
      </c>
      <c r="K330" s="41">
        <v>12</v>
      </c>
      <c r="L330" s="41">
        <f>SUM(J330:K330)</f>
        <v>12</v>
      </c>
    </row>
    <row r="331" spans="1:12" ht="25.5">
      <c r="A331" s="13"/>
      <c r="B331" s="40" t="s">
        <v>45</v>
      </c>
      <c r="C331" s="13" t="s">
        <v>67</v>
      </c>
      <c r="D331" s="41">
        <v>50</v>
      </c>
      <c r="E331" s="41">
        <v>16</v>
      </c>
      <c r="F331" s="82" t="s">
        <v>186</v>
      </c>
      <c r="G331" s="82">
        <v>14</v>
      </c>
      <c r="H331" s="68">
        <v>0</v>
      </c>
      <c r="I331" s="41">
        <v>14</v>
      </c>
      <c r="J331" s="68">
        <v>0</v>
      </c>
      <c r="K331" s="41">
        <v>16</v>
      </c>
      <c r="L331" s="41">
        <f>SUM(J331:K331)</f>
        <v>16</v>
      </c>
    </row>
    <row r="332" spans="1:12" ht="25.5">
      <c r="A332" s="13"/>
      <c r="B332" s="40" t="s">
        <v>114</v>
      </c>
      <c r="C332" s="13" t="s">
        <v>70</v>
      </c>
      <c r="D332" s="41">
        <v>280</v>
      </c>
      <c r="E332" s="41" t="s">
        <v>186</v>
      </c>
      <c r="F332" s="82">
        <v>200</v>
      </c>
      <c r="G332" s="41" t="s">
        <v>186</v>
      </c>
      <c r="H332" s="41">
        <v>330</v>
      </c>
      <c r="I332" s="68">
        <v>0</v>
      </c>
      <c r="J332" s="68">
        <v>0</v>
      </c>
      <c r="K332" s="41" t="s">
        <v>186</v>
      </c>
      <c r="L332" s="68">
        <f>SUM(J332:K332)</f>
        <v>0</v>
      </c>
    </row>
    <row r="333" spans="1:12" ht="25.5">
      <c r="A333" s="31"/>
      <c r="B333" s="43" t="s">
        <v>46</v>
      </c>
      <c r="C333" s="31" t="s">
        <v>71</v>
      </c>
      <c r="D333" s="66">
        <v>200</v>
      </c>
      <c r="E333" s="66">
        <v>28</v>
      </c>
      <c r="F333" s="84">
        <v>100</v>
      </c>
      <c r="G333" s="84">
        <v>26</v>
      </c>
      <c r="H333" s="66">
        <v>150</v>
      </c>
      <c r="I333" s="66">
        <v>26</v>
      </c>
      <c r="J333" s="66" t="s">
        <v>186</v>
      </c>
      <c r="K333" s="66">
        <v>26</v>
      </c>
      <c r="L333" s="66">
        <f>SUM(J333:K333)</f>
        <v>26</v>
      </c>
    </row>
    <row r="334" spans="1:12" ht="12.75">
      <c r="A334" s="28" t="s">
        <v>14</v>
      </c>
      <c r="B334" s="29">
        <v>48</v>
      </c>
      <c r="C334" s="28" t="s">
        <v>42</v>
      </c>
      <c r="D334" s="67">
        <f aca="true" t="shared" si="63" ref="D334:L334">SUM(D329:D333)</f>
        <v>1440</v>
      </c>
      <c r="E334" s="67">
        <f t="shared" si="63"/>
        <v>5790</v>
      </c>
      <c r="F334" s="67">
        <f t="shared" si="63"/>
        <v>350</v>
      </c>
      <c r="G334" s="67">
        <f t="shared" si="63"/>
        <v>5090</v>
      </c>
      <c r="H334" s="67">
        <f t="shared" si="63"/>
        <v>1004</v>
      </c>
      <c r="I334" s="67">
        <f t="shared" si="63"/>
        <v>5090</v>
      </c>
      <c r="J334" s="70">
        <f t="shared" si="63"/>
        <v>0</v>
      </c>
      <c r="K334" s="67">
        <f t="shared" si="63"/>
        <v>5343</v>
      </c>
      <c r="L334" s="67">
        <f t="shared" si="63"/>
        <v>5343</v>
      </c>
    </row>
    <row r="335" spans="1:12" ht="12.75">
      <c r="A335" s="13" t="s">
        <v>14</v>
      </c>
      <c r="B335" s="53">
        <v>1</v>
      </c>
      <c r="C335" s="13" t="s">
        <v>18</v>
      </c>
      <c r="D335" s="66">
        <f aca="true" t="shared" si="64" ref="D335:L335">D334+D326+D318+D310+D302</f>
        <v>5243</v>
      </c>
      <c r="E335" s="66">
        <f t="shared" si="64"/>
        <v>28609</v>
      </c>
      <c r="F335" s="66">
        <f t="shared" si="64"/>
        <v>1474</v>
      </c>
      <c r="G335" s="66">
        <f t="shared" si="64"/>
        <v>24435</v>
      </c>
      <c r="H335" s="66">
        <f t="shared" si="64"/>
        <v>3624</v>
      </c>
      <c r="I335" s="66">
        <f t="shared" si="64"/>
        <v>24435</v>
      </c>
      <c r="J335" s="69">
        <f t="shared" si="64"/>
        <v>0</v>
      </c>
      <c r="K335" s="66">
        <f t="shared" si="64"/>
        <v>26588</v>
      </c>
      <c r="L335" s="66">
        <f t="shared" si="64"/>
        <v>26588</v>
      </c>
    </row>
    <row r="336" spans="1:12" ht="12.75">
      <c r="A336" s="13" t="s">
        <v>14</v>
      </c>
      <c r="B336" s="58">
        <v>0.001</v>
      </c>
      <c r="C336" s="35" t="s">
        <v>17</v>
      </c>
      <c r="D336" s="67">
        <f aca="true" t="shared" si="65" ref="D336:L336">D335</f>
        <v>5243</v>
      </c>
      <c r="E336" s="67">
        <f t="shared" si="65"/>
        <v>28609</v>
      </c>
      <c r="F336" s="67">
        <f t="shared" si="65"/>
        <v>1474</v>
      </c>
      <c r="G336" s="67">
        <f t="shared" si="65"/>
        <v>24435</v>
      </c>
      <c r="H336" s="67">
        <f t="shared" si="65"/>
        <v>3624</v>
      </c>
      <c r="I336" s="67">
        <f t="shared" si="65"/>
        <v>24435</v>
      </c>
      <c r="J336" s="70">
        <f t="shared" si="65"/>
        <v>0</v>
      </c>
      <c r="K336" s="67">
        <f t="shared" si="65"/>
        <v>26588</v>
      </c>
      <c r="L336" s="67">
        <f t="shared" si="65"/>
        <v>26588</v>
      </c>
    </row>
    <row r="337" spans="1:12" ht="9.75" customHeight="1">
      <c r="A337" s="13"/>
      <c r="B337" s="58"/>
      <c r="C337" s="13"/>
      <c r="D337" s="56"/>
      <c r="E337" s="56"/>
      <c r="F337" s="56"/>
      <c r="G337" s="56"/>
      <c r="H337" s="56"/>
      <c r="I337" s="56"/>
      <c r="J337" s="56"/>
      <c r="K337" s="56"/>
      <c r="L337" s="56"/>
    </row>
    <row r="338" spans="1:12" ht="38.25">
      <c r="A338" s="13"/>
      <c r="B338" s="48">
        <v>0.196</v>
      </c>
      <c r="C338" s="35" t="s">
        <v>103</v>
      </c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ht="12.75">
      <c r="A339" s="13"/>
      <c r="B339" s="39">
        <v>1</v>
      </c>
      <c r="C339" s="13" t="s">
        <v>18</v>
      </c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 ht="12.75">
      <c r="A340" s="13"/>
      <c r="B340" s="2" t="s">
        <v>104</v>
      </c>
      <c r="C340" s="13" t="s">
        <v>105</v>
      </c>
      <c r="D340" s="41">
        <v>30</v>
      </c>
      <c r="E340" s="41" t="s">
        <v>186</v>
      </c>
      <c r="F340" s="82" t="s">
        <v>186</v>
      </c>
      <c r="G340" s="41" t="s">
        <v>186</v>
      </c>
      <c r="H340" s="68">
        <v>0</v>
      </c>
      <c r="I340" s="68">
        <v>0</v>
      </c>
      <c r="J340" s="41" t="s">
        <v>186</v>
      </c>
      <c r="K340" s="41" t="s">
        <v>186</v>
      </c>
      <c r="L340" s="68">
        <f>SUM(J340:K340)</f>
        <v>0</v>
      </c>
    </row>
    <row r="341" spans="1:12" ht="12.75">
      <c r="A341" s="13" t="s">
        <v>14</v>
      </c>
      <c r="B341" s="39">
        <v>1</v>
      </c>
      <c r="C341" s="13" t="s">
        <v>18</v>
      </c>
      <c r="D341" s="85">
        <f aca="true" t="shared" si="66" ref="D341:L342">D340</f>
        <v>30</v>
      </c>
      <c r="E341" s="85" t="str">
        <f t="shared" si="66"/>
        <v> -</v>
      </c>
      <c r="F341" s="85" t="str">
        <f t="shared" si="66"/>
        <v> -</v>
      </c>
      <c r="G341" s="85" t="str">
        <f t="shared" si="66"/>
        <v> -</v>
      </c>
      <c r="H341" s="71">
        <f t="shared" si="66"/>
        <v>0</v>
      </c>
      <c r="I341" s="71">
        <f t="shared" si="66"/>
        <v>0</v>
      </c>
      <c r="J341" s="85" t="str">
        <f t="shared" si="66"/>
        <v> -</v>
      </c>
      <c r="K341" s="85" t="str">
        <f t="shared" si="66"/>
        <v> -</v>
      </c>
      <c r="L341" s="71">
        <f t="shared" si="66"/>
        <v>0</v>
      </c>
    </row>
    <row r="342" spans="1:12" ht="25.5">
      <c r="A342" s="13" t="s">
        <v>14</v>
      </c>
      <c r="B342" s="48">
        <v>0.196</v>
      </c>
      <c r="C342" s="35" t="s">
        <v>103</v>
      </c>
      <c r="D342" s="67">
        <f t="shared" si="66"/>
        <v>30</v>
      </c>
      <c r="E342" s="67" t="str">
        <f t="shared" si="66"/>
        <v> -</v>
      </c>
      <c r="F342" s="67" t="str">
        <f t="shared" si="66"/>
        <v> -</v>
      </c>
      <c r="G342" s="67" t="str">
        <f t="shared" si="66"/>
        <v> -</v>
      </c>
      <c r="H342" s="70">
        <f t="shared" si="66"/>
        <v>0</v>
      </c>
      <c r="I342" s="70">
        <f t="shared" si="66"/>
        <v>0</v>
      </c>
      <c r="J342" s="67" t="str">
        <f t="shared" si="66"/>
        <v> -</v>
      </c>
      <c r="K342" s="67" t="str">
        <f t="shared" si="66"/>
        <v> -</v>
      </c>
      <c r="L342" s="70">
        <f t="shared" si="66"/>
        <v>0</v>
      </c>
    </row>
    <row r="343" spans="1:12" ht="9.75" customHeight="1">
      <c r="A343" s="13"/>
      <c r="B343" s="46"/>
      <c r="C343" s="35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 ht="12.75">
      <c r="A344" s="13"/>
      <c r="B344" s="48">
        <v>0.198</v>
      </c>
      <c r="C344" s="35" t="s">
        <v>106</v>
      </c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 ht="12.75">
      <c r="A345" s="13"/>
      <c r="B345" s="39">
        <v>1</v>
      </c>
      <c r="C345" s="13" t="s">
        <v>18</v>
      </c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 ht="12.75">
      <c r="A346" s="13"/>
      <c r="B346" s="2" t="s">
        <v>104</v>
      </c>
      <c r="C346" s="13" t="s">
        <v>105</v>
      </c>
      <c r="D346" s="66">
        <v>70</v>
      </c>
      <c r="E346" s="66" t="s">
        <v>186</v>
      </c>
      <c r="F346" s="84" t="s">
        <v>186</v>
      </c>
      <c r="G346" s="66" t="s">
        <v>186</v>
      </c>
      <c r="H346" s="69">
        <v>0</v>
      </c>
      <c r="I346" s="69">
        <v>0</v>
      </c>
      <c r="J346" s="66" t="s">
        <v>186</v>
      </c>
      <c r="K346" s="66" t="s">
        <v>186</v>
      </c>
      <c r="L346" s="69">
        <f>SUM(J346:K346)</f>
        <v>0</v>
      </c>
    </row>
    <row r="347" spans="1:12" ht="13.5" customHeight="1">
      <c r="A347" s="13" t="s">
        <v>14</v>
      </c>
      <c r="B347" s="39">
        <v>1</v>
      </c>
      <c r="C347" s="13" t="s">
        <v>18</v>
      </c>
      <c r="D347" s="41">
        <f aca="true" t="shared" si="67" ref="D347:L348">D346</f>
        <v>70</v>
      </c>
      <c r="E347" s="41" t="str">
        <f t="shared" si="67"/>
        <v> -</v>
      </c>
      <c r="F347" s="41" t="str">
        <f t="shared" si="67"/>
        <v> -</v>
      </c>
      <c r="G347" s="41" t="str">
        <f t="shared" si="67"/>
        <v> -</v>
      </c>
      <c r="H347" s="68">
        <f t="shared" si="67"/>
        <v>0</v>
      </c>
      <c r="I347" s="68">
        <f t="shared" si="67"/>
        <v>0</v>
      </c>
      <c r="J347" s="41" t="str">
        <f t="shared" si="67"/>
        <v> -</v>
      </c>
      <c r="K347" s="41" t="str">
        <f t="shared" si="67"/>
        <v> -</v>
      </c>
      <c r="L347" s="68">
        <f t="shared" si="67"/>
        <v>0</v>
      </c>
    </row>
    <row r="348" spans="1:12" ht="13.5" customHeight="1">
      <c r="A348" s="13" t="s">
        <v>14</v>
      </c>
      <c r="B348" s="48">
        <v>0.198</v>
      </c>
      <c r="C348" s="35" t="s">
        <v>106</v>
      </c>
      <c r="D348" s="67">
        <f t="shared" si="67"/>
        <v>70</v>
      </c>
      <c r="E348" s="67" t="str">
        <f t="shared" si="67"/>
        <v> -</v>
      </c>
      <c r="F348" s="67" t="str">
        <f t="shared" si="67"/>
        <v> -</v>
      </c>
      <c r="G348" s="67" t="str">
        <f t="shared" si="67"/>
        <v> -</v>
      </c>
      <c r="H348" s="70">
        <f t="shared" si="67"/>
        <v>0</v>
      </c>
      <c r="I348" s="70">
        <f t="shared" si="67"/>
        <v>0</v>
      </c>
      <c r="J348" s="67" t="str">
        <f t="shared" si="67"/>
        <v> -</v>
      </c>
      <c r="K348" s="67" t="str">
        <f t="shared" si="67"/>
        <v> -</v>
      </c>
      <c r="L348" s="70">
        <f t="shared" si="67"/>
        <v>0</v>
      </c>
    </row>
    <row r="349" spans="1:12" ht="13.5" customHeight="1">
      <c r="A349" s="13" t="s">
        <v>14</v>
      </c>
      <c r="B349" s="46">
        <v>2402</v>
      </c>
      <c r="C349" s="35" t="s">
        <v>117</v>
      </c>
      <c r="D349" s="67">
        <f>D336+D342+D348</f>
        <v>5343</v>
      </c>
      <c r="E349" s="67">
        <f aca="true" t="shared" si="68" ref="E349:L349">E336+E342+E348</f>
        <v>28609</v>
      </c>
      <c r="F349" s="67">
        <f t="shared" si="68"/>
        <v>1474</v>
      </c>
      <c r="G349" s="67">
        <f t="shared" si="68"/>
        <v>24435</v>
      </c>
      <c r="H349" s="67">
        <f t="shared" si="68"/>
        <v>3624</v>
      </c>
      <c r="I349" s="67">
        <f t="shared" si="68"/>
        <v>24435</v>
      </c>
      <c r="J349" s="70">
        <f t="shared" si="68"/>
        <v>0</v>
      </c>
      <c r="K349" s="67">
        <f t="shared" si="68"/>
        <v>26588</v>
      </c>
      <c r="L349" s="67">
        <f t="shared" si="68"/>
        <v>26588</v>
      </c>
    </row>
    <row r="350" spans="1:12" ht="13.5" customHeight="1" hidden="1">
      <c r="A350" s="13"/>
      <c r="B350" s="46"/>
      <c r="C350" s="13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ht="13.5" customHeight="1" hidden="1">
      <c r="A351" s="13" t="s">
        <v>16</v>
      </c>
      <c r="B351" s="46">
        <v>2408</v>
      </c>
      <c r="C351" s="35" t="s">
        <v>155</v>
      </c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ht="13.5" customHeight="1" hidden="1">
      <c r="A352" s="13"/>
      <c r="B352" s="39">
        <v>1</v>
      </c>
      <c r="C352" s="13" t="s">
        <v>156</v>
      </c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ht="13.5" customHeight="1" hidden="1">
      <c r="A353" s="13"/>
      <c r="B353" s="60" t="s">
        <v>158</v>
      </c>
      <c r="C353" s="35" t="s">
        <v>159</v>
      </c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ht="13.5" customHeight="1" hidden="1">
      <c r="A354" s="13"/>
      <c r="B354" s="39" t="s">
        <v>101</v>
      </c>
      <c r="C354" s="13" t="s">
        <v>157</v>
      </c>
      <c r="D354" s="41" t="s">
        <v>186</v>
      </c>
      <c r="E354" s="41" t="s">
        <v>186</v>
      </c>
      <c r="F354" s="41" t="s">
        <v>186</v>
      </c>
      <c r="G354" s="41" t="s">
        <v>186</v>
      </c>
      <c r="H354" s="68">
        <v>0</v>
      </c>
      <c r="I354" s="68">
        <v>0</v>
      </c>
      <c r="J354" s="41" t="s">
        <v>186</v>
      </c>
      <c r="K354" s="41" t="s">
        <v>186</v>
      </c>
      <c r="L354" s="68">
        <f>SUM(J354:K354)</f>
        <v>0</v>
      </c>
    </row>
    <row r="355" spans="1:12" ht="13.5" customHeight="1" hidden="1">
      <c r="A355" s="13" t="s">
        <v>14</v>
      </c>
      <c r="B355" s="60" t="s">
        <v>158</v>
      </c>
      <c r="C355" s="35" t="s">
        <v>159</v>
      </c>
      <c r="D355" s="70">
        <f aca="true" t="shared" si="69" ref="D355:L355">SUM(D354)</f>
        <v>0</v>
      </c>
      <c r="E355" s="70">
        <f t="shared" si="69"/>
        <v>0</v>
      </c>
      <c r="F355" s="70">
        <f t="shared" si="69"/>
        <v>0</v>
      </c>
      <c r="G355" s="70">
        <f t="shared" si="69"/>
        <v>0</v>
      </c>
      <c r="H355" s="70">
        <f t="shared" si="69"/>
        <v>0</v>
      </c>
      <c r="I355" s="70">
        <f t="shared" si="69"/>
        <v>0</v>
      </c>
      <c r="J355" s="70">
        <f t="shared" si="69"/>
        <v>0</v>
      </c>
      <c r="K355" s="70">
        <f t="shared" si="69"/>
        <v>0</v>
      </c>
      <c r="L355" s="70">
        <f t="shared" si="69"/>
        <v>0</v>
      </c>
    </row>
    <row r="356" spans="1:12" ht="13.5" customHeight="1" hidden="1">
      <c r="A356" s="13" t="s">
        <v>14</v>
      </c>
      <c r="B356" s="46">
        <v>2408</v>
      </c>
      <c r="C356" s="35" t="s">
        <v>155</v>
      </c>
      <c r="D356" s="70">
        <f>D355</f>
        <v>0</v>
      </c>
      <c r="E356" s="70">
        <f aca="true" t="shared" si="70" ref="E356:L356">E355</f>
        <v>0</v>
      </c>
      <c r="F356" s="70">
        <f t="shared" si="70"/>
        <v>0</v>
      </c>
      <c r="G356" s="70">
        <f t="shared" si="70"/>
        <v>0</v>
      </c>
      <c r="H356" s="70">
        <f t="shared" si="70"/>
        <v>0</v>
      </c>
      <c r="I356" s="70">
        <f t="shared" si="70"/>
        <v>0</v>
      </c>
      <c r="J356" s="70">
        <f t="shared" si="70"/>
        <v>0</v>
      </c>
      <c r="K356" s="70">
        <f t="shared" si="70"/>
        <v>0</v>
      </c>
      <c r="L356" s="70">
        <f t="shared" si="70"/>
        <v>0</v>
      </c>
    </row>
    <row r="357" spans="1:12" ht="13.5" customHeight="1">
      <c r="A357" s="13"/>
      <c r="B357" s="46"/>
      <c r="C357" s="35"/>
      <c r="D357" s="68"/>
      <c r="E357" s="68"/>
      <c r="F357" s="68"/>
      <c r="G357" s="68"/>
      <c r="H357" s="68"/>
      <c r="I357" s="68"/>
      <c r="J357" s="68"/>
      <c r="K357" s="68"/>
      <c r="L357" s="68"/>
    </row>
    <row r="358" spans="1:12" ht="13.5" customHeight="1">
      <c r="A358" s="13"/>
      <c r="B358" s="46"/>
      <c r="C358" s="35"/>
      <c r="D358" s="47"/>
      <c r="E358" s="47"/>
      <c r="F358" s="18"/>
      <c r="G358" s="47"/>
      <c r="H358" s="18"/>
      <c r="I358" s="47"/>
      <c r="J358" s="18"/>
      <c r="K358" s="47"/>
      <c r="L358" s="18"/>
    </row>
    <row r="359" spans="1:12" ht="13.5" customHeight="1">
      <c r="A359" s="13" t="s">
        <v>16</v>
      </c>
      <c r="B359" s="46">
        <v>2415</v>
      </c>
      <c r="C359" s="35" t="s">
        <v>3</v>
      </c>
      <c r="D359" s="47"/>
      <c r="E359" s="18"/>
      <c r="F359" s="18"/>
      <c r="G359" s="18"/>
      <c r="H359" s="18"/>
      <c r="I359" s="18"/>
      <c r="J359" s="18"/>
      <c r="K359" s="18"/>
      <c r="L359" s="18"/>
    </row>
    <row r="360" spans="1:12" ht="13.5" customHeight="1">
      <c r="A360" s="13"/>
      <c r="B360" s="39">
        <v>1</v>
      </c>
      <c r="C360" s="13" t="s">
        <v>1</v>
      </c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 ht="13.5" customHeight="1">
      <c r="A361" s="13"/>
      <c r="B361" s="58">
        <v>1.004</v>
      </c>
      <c r="C361" s="35" t="s">
        <v>118</v>
      </c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ht="13.5" customHeight="1">
      <c r="A362" s="13"/>
      <c r="B362" s="53">
        <v>1</v>
      </c>
      <c r="C362" s="13" t="s">
        <v>18</v>
      </c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1:12" ht="13.5" customHeight="1">
      <c r="A363" s="13"/>
      <c r="B363" s="40" t="s">
        <v>116</v>
      </c>
      <c r="C363" s="13" t="s">
        <v>174</v>
      </c>
      <c r="D363" s="41">
        <v>1000</v>
      </c>
      <c r="E363" s="41" t="s">
        <v>186</v>
      </c>
      <c r="F363" s="82" t="s">
        <v>186</v>
      </c>
      <c r="G363" s="41" t="s">
        <v>186</v>
      </c>
      <c r="H363" s="68">
        <v>0</v>
      </c>
      <c r="I363" s="68">
        <v>0</v>
      </c>
      <c r="J363" s="41" t="s">
        <v>186</v>
      </c>
      <c r="K363" s="41" t="s">
        <v>186</v>
      </c>
      <c r="L363" s="68">
        <f>SUM(J363:K363)</f>
        <v>0</v>
      </c>
    </row>
    <row r="364" spans="1:12" ht="13.5" customHeight="1">
      <c r="A364" s="13" t="s">
        <v>14</v>
      </c>
      <c r="B364" s="53">
        <v>1</v>
      </c>
      <c r="C364" s="13" t="s">
        <v>18</v>
      </c>
      <c r="D364" s="67">
        <f aca="true" t="shared" si="71" ref="D364:L364">SUM(D363:D363)</f>
        <v>1000</v>
      </c>
      <c r="E364" s="70">
        <f t="shared" si="71"/>
        <v>0</v>
      </c>
      <c r="F364" s="70">
        <f t="shared" si="71"/>
        <v>0</v>
      </c>
      <c r="G364" s="70">
        <f t="shared" si="71"/>
        <v>0</v>
      </c>
      <c r="H364" s="70">
        <f t="shared" si="71"/>
        <v>0</v>
      </c>
      <c r="I364" s="70">
        <f t="shared" si="71"/>
        <v>0</v>
      </c>
      <c r="J364" s="70">
        <f t="shared" si="71"/>
        <v>0</v>
      </c>
      <c r="K364" s="70">
        <f t="shared" si="71"/>
        <v>0</v>
      </c>
      <c r="L364" s="70">
        <f t="shared" si="71"/>
        <v>0</v>
      </c>
    </row>
    <row r="365" spans="1:12" ht="13.5" customHeight="1">
      <c r="A365" s="13" t="s">
        <v>14</v>
      </c>
      <c r="B365" s="58">
        <v>1.004</v>
      </c>
      <c r="C365" s="35" t="s">
        <v>118</v>
      </c>
      <c r="D365" s="67">
        <f aca="true" t="shared" si="72" ref="D365:L365">D364</f>
        <v>1000</v>
      </c>
      <c r="E365" s="70">
        <f t="shared" si="72"/>
        <v>0</v>
      </c>
      <c r="F365" s="70">
        <f t="shared" si="72"/>
        <v>0</v>
      </c>
      <c r="G365" s="70">
        <f t="shared" si="72"/>
        <v>0</v>
      </c>
      <c r="H365" s="70">
        <f t="shared" si="72"/>
        <v>0</v>
      </c>
      <c r="I365" s="70">
        <f t="shared" si="72"/>
        <v>0</v>
      </c>
      <c r="J365" s="70">
        <f t="shared" si="72"/>
        <v>0</v>
      </c>
      <c r="K365" s="70">
        <f t="shared" si="72"/>
        <v>0</v>
      </c>
      <c r="L365" s="70">
        <f t="shared" si="72"/>
        <v>0</v>
      </c>
    </row>
    <row r="366" spans="1:12" ht="13.5" customHeight="1">
      <c r="A366" s="13"/>
      <c r="B366" s="44"/>
      <c r="C366" s="35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 ht="13.5" customHeight="1">
      <c r="A367" s="13"/>
      <c r="B367" s="58">
        <v>1.277</v>
      </c>
      <c r="C367" s="35" t="s">
        <v>119</v>
      </c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ht="13.5" customHeight="1">
      <c r="A368" s="13"/>
      <c r="B368" s="61" t="s">
        <v>112</v>
      </c>
      <c r="C368" s="13" t="s">
        <v>120</v>
      </c>
      <c r="D368" s="66">
        <v>425</v>
      </c>
      <c r="E368" s="66" t="s">
        <v>186</v>
      </c>
      <c r="F368" s="84" t="s">
        <v>186</v>
      </c>
      <c r="G368" s="66" t="s">
        <v>186</v>
      </c>
      <c r="H368" s="69">
        <v>0</v>
      </c>
      <c r="I368" s="69">
        <v>0</v>
      </c>
      <c r="J368" s="66" t="s">
        <v>186</v>
      </c>
      <c r="K368" s="66" t="s">
        <v>186</v>
      </c>
      <c r="L368" s="69">
        <f>SUM(J368:K368)</f>
        <v>0</v>
      </c>
    </row>
    <row r="369" spans="1:12" ht="13.5" customHeight="1">
      <c r="A369" s="13" t="s">
        <v>14</v>
      </c>
      <c r="B369" s="58">
        <v>1.277</v>
      </c>
      <c r="C369" s="35" t="s">
        <v>119</v>
      </c>
      <c r="D369" s="67">
        <f aca="true" t="shared" si="73" ref="D369:L369">SUM(D368:D368)</f>
        <v>425</v>
      </c>
      <c r="E369" s="70">
        <f t="shared" si="73"/>
        <v>0</v>
      </c>
      <c r="F369" s="70">
        <f t="shared" si="73"/>
        <v>0</v>
      </c>
      <c r="G369" s="70">
        <f t="shared" si="73"/>
        <v>0</v>
      </c>
      <c r="H369" s="70">
        <f t="shared" si="73"/>
        <v>0</v>
      </c>
      <c r="I369" s="70">
        <f t="shared" si="73"/>
        <v>0</v>
      </c>
      <c r="J369" s="70">
        <f t="shared" si="73"/>
        <v>0</v>
      </c>
      <c r="K369" s="70">
        <f t="shared" si="73"/>
        <v>0</v>
      </c>
      <c r="L369" s="70">
        <f t="shared" si="73"/>
        <v>0</v>
      </c>
    </row>
    <row r="370" spans="1:12" ht="12.75">
      <c r="A370" s="13" t="s">
        <v>14</v>
      </c>
      <c r="B370" s="39">
        <v>1</v>
      </c>
      <c r="C370" s="13" t="s">
        <v>1</v>
      </c>
      <c r="D370" s="67">
        <f>D369+D365</f>
        <v>1425</v>
      </c>
      <c r="E370" s="70">
        <f aca="true" t="shared" si="74" ref="E370:L370">E369+E365</f>
        <v>0</v>
      </c>
      <c r="F370" s="70">
        <f t="shared" si="74"/>
        <v>0</v>
      </c>
      <c r="G370" s="70">
        <f t="shared" si="74"/>
        <v>0</v>
      </c>
      <c r="H370" s="70">
        <f t="shared" si="74"/>
        <v>0</v>
      </c>
      <c r="I370" s="70">
        <f t="shared" si="74"/>
        <v>0</v>
      </c>
      <c r="J370" s="70">
        <f t="shared" si="74"/>
        <v>0</v>
      </c>
      <c r="K370" s="70">
        <f t="shared" si="74"/>
        <v>0</v>
      </c>
      <c r="L370" s="70">
        <f t="shared" si="74"/>
        <v>0</v>
      </c>
    </row>
    <row r="371" spans="1:12" ht="12.75">
      <c r="A371" s="31" t="s">
        <v>14</v>
      </c>
      <c r="B371" s="76">
        <v>2415</v>
      </c>
      <c r="C371" s="49" t="s">
        <v>3</v>
      </c>
      <c r="D371" s="67">
        <f aca="true" t="shared" si="75" ref="D371:L371">D370</f>
        <v>1425</v>
      </c>
      <c r="E371" s="70">
        <f t="shared" si="75"/>
        <v>0</v>
      </c>
      <c r="F371" s="70">
        <f t="shared" si="75"/>
        <v>0</v>
      </c>
      <c r="G371" s="70">
        <f t="shared" si="75"/>
        <v>0</v>
      </c>
      <c r="H371" s="70">
        <f t="shared" si="75"/>
        <v>0</v>
      </c>
      <c r="I371" s="70">
        <f t="shared" si="75"/>
        <v>0</v>
      </c>
      <c r="J371" s="70">
        <f t="shared" si="75"/>
        <v>0</v>
      </c>
      <c r="K371" s="70">
        <f t="shared" si="75"/>
        <v>0</v>
      </c>
      <c r="L371" s="70">
        <f t="shared" si="75"/>
        <v>0</v>
      </c>
    </row>
    <row r="372" spans="1:12" ht="12.75">
      <c r="A372" s="13" t="s">
        <v>16</v>
      </c>
      <c r="B372" s="46">
        <v>2435</v>
      </c>
      <c r="C372" s="35" t="s">
        <v>4</v>
      </c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1:12" ht="12.75">
      <c r="A373" s="13"/>
      <c r="B373" s="2">
        <v>60</v>
      </c>
      <c r="C373" s="13" t="s">
        <v>121</v>
      </c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 ht="12.75">
      <c r="A374" s="13"/>
      <c r="B374" s="62">
        <v>60.8</v>
      </c>
      <c r="C374" s="35" t="s">
        <v>170</v>
      </c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 ht="12.75">
      <c r="A375" s="13"/>
      <c r="B375" s="53">
        <v>1</v>
      </c>
      <c r="C375" s="13" t="s">
        <v>18</v>
      </c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 ht="12.75">
      <c r="A376" s="13"/>
      <c r="B376" s="40" t="s">
        <v>115</v>
      </c>
      <c r="C376" s="13" t="s">
        <v>122</v>
      </c>
      <c r="D376" s="41">
        <v>982</v>
      </c>
      <c r="E376" s="41" t="s">
        <v>186</v>
      </c>
      <c r="F376" s="82">
        <v>200</v>
      </c>
      <c r="G376" s="41" t="s">
        <v>186</v>
      </c>
      <c r="H376" s="41">
        <v>200</v>
      </c>
      <c r="I376" s="68">
        <v>0</v>
      </c>
      <c r="J376" s="41" t="s">
        <v>186</v>
      </c>
      <c r="K376" s="41" t="s">
        <v>186</v>
      </c>
      <c r="L376" s="68">
        <f>SUM(J376:K376)</f>
        <v>0</v>
      </c>
    </row>
    <row r="377" spans="1:12" ht="25.5">
      <c r="A377" s="13"/>
      <c r="B377" s="40" t="s">
        <v>123</v>
      </c>
      <c r="C377" s="13" t="s">
        <v>124</v>
      </c>
      <c r="D377" s="41">
        <v>904</v>
      </c>
      <c r="E377" s="41" t="s">
        <v>186</v>
      </c>
      <c r="F377" s="82">
        <v>1000</v>
      </c>
      <c r="G377" s="41" t="s">
        <v>186</v>
      </c>
      <c r="H377" s="41">
        <v>1000</v>
      </c>
      <c r="I377" s="68">
        <v>0</v>
      </c>
      <c r="J377" s="41">
        <v>500</v>
      </c>
      <c r="K377" s="41" t="s">
        <v>186</v>
      </c>
      <c r="L377" s="41">
        <f>SUM(J377:K377)</f>
        <v>500</v>
      </c>
    </row>
    <row r="378" spans="1:12" ht="12.75">
      <c r="A378" s="13"/>
      <c r="B378" s="40" t="s">
        <v>165</v>
      </c>
      <c r="C378" s="13" t="s">
        <v>189</v>
      </c>
      <c r="D378" s="41">
        <v>104520</v>
      </c>
      <c r="E378" s="41" t="s">
        <v>186</v>
      </c>
      <c r="F378" s="82">
        <v>56400</v>
      </c>
      <c r="G378" s="41" t="s">
        <v>186</v>
      </c>
      <c r="H378" s="41">
        <v>127166</v>
      </c>
      <c r="I378" s="68">
        <v>0</v>
      </c>
      <c r="J378" s="41">
        <v>146100</v>
      </c>
      <c r="K378" s="41" t="s">
        <v>186</v>
      </c>
      <c r="L378" s="41">
        <f>SUM(J378:K378)</f>
        <v>146100</v>
      </c>
    </row>
    <row r="379" spans="1:12" ht="12.75">
      <c r="A379" s="13"/>
      <c r="B379" s="40"/>
      <c r="C379" s="13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ht="12.75">
      <c r="A380" s="13"/>
      <c r="B380" s="2">
        <v>81</v>
      </c>
      <c r="C380" s="13" t="s">
        <v>125</v>
      </c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 ht="12.75">
      <c r="A381" s="13"/>
      <c r="B381" s="40" t="s">
        <v>126</v>
      </c>
      <c r="C381" s="13" t="s">
        <v>127</v>
      </c>
      <c r="D381" s="41">
        <v>195597</v>
      </c>
      <c r="E381" s="41" t="s">
        <v>186</v>
      </c>
      <c r="F381" s="82">
        <v>273600</v>
      </c>
      <c r="G381" s="41" t="s">
        <v>186</v>
      </c>
      <c r="H381" s="41">
        <v>273600</v>
      </c>
      <c r="I381" s="68">
        <v>0</v>
      </c>
      <c r="J381" s="41">
        <v>280000</v>
      </c>
      <c r="K381" s="41" t="s">
        <v>186</v>
      </c>
      <c r="L381" s="41">
        <f>SUM(J381:K381)</f>
        <v>280000</v>
      </c>
    </row>
    <row r="382" spans="1:12" ht="12.75">
      <c r="A382" s="13" t="s">
        <v>14</v>
      </c>
      <c r="B382" s="2">
        <v>81</v>
      </c>
      <c r="C382" s="13" t="s">
        <v>125</v>
      </c>
      <c r="D382" s="67">
        <f aca="true" t="shared" si="76" ref="D382:L382">SUM(D381:D381)</f>
        <v>195597</v>
      </c>
      <c r="E382" s="70">
        <f t="shared" si="76"/>
        <v>0</v>
      </c>
      <c r="F382" s="87">
        <f t="shared" si="76"/>
        <v>273600</v>
      </c>
      <c r="G382" s="70">
        <f t="shared" si="76"/>
        <v>0</v>
      </c>
      <c r="H382" s="67">
        <f t="shared" si="76"/>
        <v>273600</v>
      </c>
      <c r="I382" s="70">
        <f t="shared" si="76"/>
        <v>0</v>
      </c>
      <c r="J382" s="67">
        <f t="shared" si="76"/>
        <v>280000</v>
      </c>
      <c r="K382" s="70">
        <f t="shared" si="76"/>
        <v>0</v>
      </c>
      <c r="L382" s="67">
        <f t="shared" si="76"/>
        <v>280000</v>
      </c>
    </row>
    <row r="383" spans="1:12" ht="12.75">
      <c r="A383" s="13" t="s">
        <v>14</v>
      </c>
      <c r="B383" s="53">
        <v>1</v>
      </c>
      <c r="C383" s="13" t="s">
        <v>18</v>
      </c>
      <c r="D383" s="67">
        <f aca="true" t="shared" si="77" ref="D383:L383">D382+SUM(D376:D378)</f>
        <v>302003</v>
      </c>
      <c r="E383" s="70">
        <f t="shared" si="77"/>
        <v>0</v>
      </c>
      <c r="F383" s="87">
        <f t="shared" si="77"/>
        <v>331200</v>
      </c>
      <c r="G383" s="70">
        <f t="shared" si="77"/>
        <v>0</v>
      </c>
      <c r="H383" s="67">
        <f t="shared" si="77"/>
        <v>401966</v>
      </c>
      <c r="I383" s="70">
        <f t="shared" si="77"/>
        <v>0</v>
      </c>
      <c r="J383" s="67">
        <f t="shared" si="77"/>
        <v>426600</v>
      </c>
      <c r="K383" s="70">
        <f t="shared" si="77"/>
        <v>0</v>
      </c>
      <c r="L383" s="67">
        <f t="shared" si="77"/>
        <v>426600</v>
      </c>
    </row>
    <row r="384" spans="1:12" ht="12.75">
      <c r="A384" s="13" t="s">
        <v>14</v>
      </c>
      <c r="B384" s="62">
        <v>60.8</v>
      </c>
      <c r="C384" s="35" t="s">
        <v>170</v>
      </c>
      <c r="D384" s="67">
        <f aca="true" t="shared" si="78" ref="D384:L385">D383</f>
        <v>302003</v>
      </c>
      <c r="E384" s="70">
        <f t="shared" si="78"/>
        <v>0</v>
      </c>
      <c r="F384" s="87">
        <f t="shared" si="78"/>
        <v>331200</v>
      </c>
      <c r="G384" s="70">
        <f t="shared" si="78"/>
        <v>0</v>
      </c>
      <c r="H384" s="67">
        <f t="shared" si="78"/>
        <v>401966</v>
      </c>
      <c r="I384" s="70">
        <f t="shared" si="78"/>
        <v>0</v>
      </c>
      <c r="J384" s="67">
        <f t="shared" si="78"/>
        <v>426600</v>
      </c>
      <c r="K384" s="70">
        <f t="shared" si="78"/>
        <v>0</v>
      </c>
      <c r="L384" s="67">
        <f t="shared" si="78"/>
        <v>426600</v>
      </c>
    </row>
    <row r="385" spans="1:12" ht="12.75">
      <c r="A385" s="13" t="s">
        <v>14</v>
      </c>
      <c r="B385" s="2">
        <v>60</v>
      </c>
      <c r="C385" s="13" t="s">
        <v>121</v>
      </c>
      <c r="D385" s="67">
        <f t="shared" si="78"/>
        <v>302003</v>
      </c>
      <c r="E385" s="70">
        <f t="shared" si="78"/>
        <v>0</v>
      </c>
      <c r="F385" s="87">
        <f t="shared" si="78"/>
        <v>331200</v>
      </c>
      <c r="G385" s="70">
        <f t="shared" si="78"/>
        <v>0</v>
      </c>
      <c r="H385" s="67">
        <f t="shared" si="78"/>
        <v>401966</v>
      </c>
      <c r="I385" s="70">
        <f t="shared" si="78"/>
        <v>0</v>
      </c>
      <c r="J385" s="67">
        <f t="shared" si="78"/>
        <v>426600</v>
      </c>
      <c r="K385" s="70">
        <f t="shared" si="78"/>
        <v>0</v>
      </c>
      <c r="L385" s="67">
        <f t="shared" si="78"/>
        <v>426600</v>
      </c>
    </row>
    <row r="386" spans="1:12" ht="12.75">
      <c r="A386" s="13" t="s">
        <v>14</v>
      </c>
      <c r="B386" s="46">
        <v>2435</v>
      </c>
      <c r="C386" s="35" t="s">
        <v>4</v>
      </c>
      <c r="D386" s="41">
        <f aca="true" t="shared" si="79" ref="D386:L386">D384</f>
        <v>302003</v>
      </c>
      <c r="E386" s="68">
        <f t="shared" si="79"/>
        <v>0</v>
      </c>
      <c r="F386" s="18">
        <f t="shared" si="79"/>
        <v>331200</v>
      </c>
      <c r="G386" s="68">
        <f t="shared" si="79"/>
        <v>0</v>
      </c>
      <c r="H386" s="41">
        <f t="shared" si="79"/>
        <v>401966</v>
      </c>
      <c r="I386" s="68">
        <f t="shared" si="79"/>
        <v>0</v>
      </c>
      <c r="J386" s="41">
        <f t="shared" si="79"/>
        <v>426600</v>
      </c>
      <c r="K386" s="68">
        <f t="shared" si="79"/>
        <v>0</v>
      </c>
      <c r="L386" s="41">
        <f t="shared" si="79"/>
        <v>426600</v>
      </c>
    </row>
    <row r="387" spans="1:12" ht="12" customHeight="1">
      <c r="A387" s="63" t="s">
        <v>14</v>
      </c>
      <c r="B387" s="64"/>
      <c r="C387" s="65" t="s">
        <v>15</v>
      </c>
      <c r="D387" s="67">
        <f aca="true" t="shared" si="80" ref="D387:L387">D291+D386+D371+D349+D356</f>
        <v>397062</v>
      </c>
      <c r="E387" s="67">
        <f t="shared" si="80"/>
        <v>158930</v>
      </c>
      <c r="F387" s="87">
        <f t="shared" si="80"/>
        <v>427875</v>
      </c>
      <c r="G387" s="87">
        <f t="shared" si="80"/>
        <v>145073</v>
      </c>
      <c r="H387" s="67">
        <f t="shared" si="80"/>
        <v>509473</v>
      </c>
      <c r="I387" s="67">
        <f t="shared" si="80"/>
        <v>145073</v>
      </c>
      <c r="J387" s="67">
        <f t="shared" si="80"/>
        <v>460049</v>
      </c>
      <c r="K387" s="67">
        <f t="shared" si="80"/>
        <v>143823</v>
      </c>
      <c r="L387" s="67">
        <f t="shared" si="80"/>
        <v>603872</v>
      </c>
    </row>
    <row r="388" spans="1:12" ht="1.5" customHeight="1">
      <c r="A388" s="13"/>
      <c r="B388" s="2"/>
      <c r="C388" s="35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ht="12.75">
      <c r="A389" s="13"/>
      <c r="B389" s="2"/>
      <c r="C389" s="35" t="s">
        <v>128</v>
      </c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ht="12.75">
      <c r="A390" s="13" t="s">
        <v>16</v>
      </c>
      <c r="B390" s="46">
        <v>4401</v>
      </c>
      <c r="C390" s="35" t="s">
        <v>5</v>
      </c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 ht="12.75">
      <c r="A391" s="13"/>
      <c r="B391" s="58">
        <v>0.104</v>
      </c>
      <c r="C391" s="35" t="s">
        <v>63</v>
      </c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1:12" ht="12.75">
      <c r="A392" s="13"/>
      <c r="B392" s="39">
        <v>1</v>
      </c>
      <c r="C392" s="13" t="s">
        <v>18</v>
      </c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 ht="12.75">
      <c r="A393" s="13"/>
      <c r="B393" s="39">
        <v>44</v>
      </c>
      <c r="C393" s="13" t="s">
        <v>19</v>
      </c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 ht="12.75">
      <c r="A394" s="13"/>
      <c r="B394" s="61" t="s">
        <v>129</v>
      </c>
      <c r="C394" s="13" t="s">
        <v>130</v>
      </c>
      <c r="D394" s="41">
        <v>392</v>
      </c>
      <c r="E394" s="41" t="s">
        <v>186</v>
      </c>
      <c r="F394" s="82" t="s">
        <v>186</v>
      </c>
      <c r="G394" s="41" t="s">
        <v>186</v>
      </c>
      <c r="H394" s="68">
        <v>0</v>
      </c>
      <c r="I394" s="68">
        <v>0</v>
      </c>
      <c r="J394" s="41" t="s">
        <v>186</v>
      </c>
      <c r="K394" s="41" t="s">
        <v>186</v>
      </c>
      <c r="L394" s="68">
        <f>SUM(J394:K394)</f>
        <v>0</v>
      </c>
    </row>
    <row r="395" spans="1:12" ht="12.75">
      <c r="A395" s="13" t="s">
        <v>14</v>
      </c>
      <c r="B395" s="39">
        <v>1</v>
      </c>
      <c r="C395" s="13" t="s">
        <v>18</v>
      </c>
      <c r="D395" s="67">
        <f aca="true" t="shared" si="81" ref="D395:L395">SUM(D394:D394)</f>
        <v>392</v>
      </c>
      <c r="E395" s="70">
        <f t="shared" si="81"/>
        <v>0</v>
      </c>
      <c r="F395" s="70">
        <f t="shared" si="81"/>
        <v>0</v>
      </c>
      <c r="G395" s="70">
        <f t="shared" si="81"/>
        <v>0</v>
      </c>
      <c r="H395" s="70">
        <f t="shared" si="81"/>
        <v>0</v>
      </c>
      <c r="I395" s="70">
        <f t="shared" si="81"/>
        <v>0</v>
      </c>
      <c r="J395" s="70">
        <f t="shared" si="81"/>
        <v>0</v>
      </c>
      <c r="K395" s="70">
        <f t="shared" si="81"/>
        <v>0</v>
      </c>
      <c r="L395" s="70">
        <f t="shared" si="81"/>
        <v>0</v>
      </c>
    </row>
    <row r="396" spans="1:12" ht="12.75">
      <c r="A396" s="13" t="s">
        <v>14</v>
      </c>
      <c r="B396" s="58">
        <v>0.104</v>
      </c>
      <c r="C396" s="35" t="s">
        <v>63</v>
      </c>
      <c r="D396" s="67">
        <f aca="true" t="shared" si="82" ref="D396:L397">D395</f>
        <v>392</v>
      </c>
      <c r="E396" s="70">
        <f t="shared" si="82"/>
        <v>0</v>
      </c>
      <c r="F396" s="70">
        <f t="shared" si="82"/>
        <v>0</v>
      </c>
      <c r="G396" s="70">
        <f t="shared" si="82"/>
        <v>0</v>
      </c>
      <c r="H396" s="70">
        <f t="shared" si="82"/>
        <v>0</v>
      </c>
      <c r="I396" s="70">
        <f t="shared" si="82"/>
        <v>0</v>
      </c>
      <c r="J396" s="70">
        <f t="shared" si="82"/>
        <v>0</v>
      </c>
      <c r="K396" s="70">
        <f t="shared" si="82"/>
        <v>0</v>
      </c>
      <c r="L396" s="70">
        <f t="shared" si="82"/>
        <v>0</v>
      </c>
    </row>
    <row r="397" spans="1:12" ht="12.75">
      <c r="A397" s="13" t="s">
        <v>14</v>
      </c>
      <c r="B397" s="46">
        <v>4401</v>
      </c>
      <c r="C397" s="35" t="s">
        <v>5</v>
      </c>
      <c r="D397" s="67">
        <f>D396</f>
        <v>392</v>
      </c>
      <c r="E397" s="70">
        <f t="shared" si="82"/>
        <v>0</v>
      </c>
      <c r="F397" s="70">
        <f t="shared" si="82"/>
        <v>0</v>
      </c>
      <c r="G397" s="70">
        <f t="shared" si="82"/>
        <v>0</v>
      </c>
      <c r="H397" s="70">
        <f t="shared" si="82"/>
        <v>0</v>
      </c>
      <c r="I397" s="70">
        <f t="shared" si="82"/>
        <v>0</v>
      </c>
      <c r="J397" s="70">
        <f t="shared" si="82"/>
        <v>0</v>
      </c>
      <c r="K397" s="70">
        <f t="shared" si="82"/>
        <v>0</v>
      </c>
      <c r="L397" s="70">
        <f t="shared" si="82"/>
        <v>0</v>
      </c>
    </row>
    <row r="398" spans="1:12" ht="12.75">
      <c r="A398" s="13"/>
      <c r="B398" s="46"/>
      <c r="C398" s="35"/>
      <c r="D398" s="18"/>
      <c r="E398" s="41"/>
      <c r="F398" s="18"/>
      <c r="G398" s="41"/>
      <c r="H398" s="18"/>
      <c r="I398" s="41"/>
      <c r="J398" s="41"/>
      <c r="K398" s="41"/>
      <c r="L398" s="41"/>
    </row>
    <row r="399" spans="1:12" ht="12.75">
      <c r="A399" s="13" t="s">
        <v>16</v>
      </c>
      <c r="B399" s="46">
        <v>4408</v>
      </c>
      <c r="C399" s="72" t="s">
        <v>136</v>
      </c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1:12" ht="12.75">
      <c r="A400" s="13"/>
      <c r="B400" s="39">
        <v>2</v>
      </c>
      <c r="C400" s="13" t="s">
        <v>131</v>
      </c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1:12" ht="12.75">
      <c r="A401" s="13"/>
      <c r="B401" s="58">
        <v>2.101</v>
      </c>
      <c r="C401" s="35" t="s">
        <v>132</v>
      </c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1:12" ht="12.75">
      <c r="A402" s="13"/>
      <c r="B402" s="79" t="s">
        <v>133</v>
      </c>
      <c r="C402" s="13" t="s">
        <v>19</v>
      </c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1:12" ht="12.75">
      <c r="A403" s="13"/>
      <c r="B403" s="40" t="s">
        <v>134</v>
      </c>
      <c r="C403" s="13" t="s">
        <v>135</v>
      </c>
      <c r="D403" s="41">
        <v>3324</v>
      </c>
      <c r="E403" s="41" t="s">
        <v>186</v>
      </c>
      <c r="F403" s="82" t="s">
        <v>186</v>
      </c>
      <c r="G403" s="41" t="s">
        <v>186</v>
      </c>
      <c r="H403" s="68">
        <v>0</v>
      </c>
      <c r="I403" s="68">
        <v>0</v>
      </c>
      <c r="J403" s="41" t="s">
        <v>186</v>
      </c>
      <c r="K403" s="41" t="s">
        <v>186</v>
      </c>
      <c r="L403" s="68">
        <f>SUM(J403:K403)</f>
        <v>0</v>
      </c>
    </row>
    <row r="404" spans="1:12" ht="25.5">
      <c r="A404" s="31"/>
      <c r="B404" s="43" t="s">
        <v>154</v>
      </c>
      <c r="C404" s="31" t="s">
        <v>167</v>
      </c>
      <c r="D404" s="66">
        <v>2943</v>
      </c>
      <c r="E404" s="66" t="s">
        <v>186</v>
      </c>
      <c r="F404" s="66">
        <v>10000</v>
      </c>
      <c r="G404" s="66" t="s">
        <v>186</v>
      </c>
      <c r="H404" s="66">
        <v>10000</v>
      </c>
      <c r="I404" s="69">
        <v>0</v>
      </c>
      <c r="J404" s="66">
        <v>10000</v>
      </c>
      <c r="K404" s="66" t="s">
        <v>186</v>
      </c>
      <c r="L404" s="66">
        <f>SUM(J404:K404)</f>
        <v>10000</v>
      </c>
    </row>
    <row r="405" spans="1:12" ht="12.75">
      <c r="A405" s="28" t="s">
        <v>14</v>
      </c>
      <c r="B405" s="90">
        <v>2.101</v>
      </c>
      <c r="C405" s="91" t="s">
        <v>132</v>
      </c>
      <c r="D405" s="67">
        <f aca="true" t="shared" si="83" ref="D405:L405">SUM(D403:D404)</f>
        <v>6267</v>
      </c>
      <c r="E405" s="70">
        <f t="shared" si="83"/>
        <v>0</v>
      </c>
      <c r="F405" s="87">
        <f t="shared" si="83"/>
        <v>10000</v>
      </c>
      <c r="G405" s="70">
        <f t="shared" si="83"/>
        <v>0</v>
      </c>
      <c r="H405" s="67">
        <f t="shared" si="83"/>
        <v>10000</v>
      </c>
      <c r="I405" s="70">
        <f t="shared" si="83"/>
        <v>0</v>
      </c>
      <c r="J405" s="67">
        <f t="shared" si="83"/>
        <v>10000</v>
      </c>
      <c r="K405" s="70">
        <f t="shared" si="83"/>
        <v>0</v>
      </c>
      <c r="L405" s="67">
        <f t="shared" si="83"/>
        <v>10000</v>
      </c>
    </row>
    <row r="406" spans="1:12" ht="12.75">
      <c r="A406" s="13" t="s">
        <v>14</v>
      </c>
      <c r="B406" s="39">
        <v>2</v>
      </c>
      <c r="C406" s="13" t="s">
        <v>131</v>
      </c>
      <c r="D406" s="41">
        <f aca="true" t="shared" si="84" ref="D406:L407">D405</f>
        <v>6267</v>
      </c>
      <c r="E406" s="68">
        <f t="shared" si="84"/>
        <v>0</v>
      </c>
      <c r="F406" s="18">
        <f t="shared" si="84"/>
        <v>10000</v>
      </c>
      <c r="G406" s="68">
        <f t="shared" si="84"/>
        <v>0</v>
      </c>
      <c r="H406" s="41">
        <f t="shared" si="84"/>
        <v>10000</v>
      </c>
      <c r="I406" s="68">
        <f t="shared" si="84"/>
        <v>0</v>
      </c>
      <c r="J406" s="41">
        <f t="shared" si="84"/>
        <v>10000</v>
      </c>
      <c r="K406" s="68">
        <f t="shared" si="84"/>
        <v>0</v>
      </c>
      <c r="L406" s="41">
        <f t="shared" si="84"/>
        <v>10000</v>
      </c>
    </row>
    <row r="407" spans="1:12" ht="25.5">
      <c r="A407" s="13" t="s">
        <v>14</v>
      </c>
      <c r="B407" s="46">
        <v>4408</v>
      </c>
      <c r="C407" s="35" t="s">
        <v>183</v>
      </c>
      <c r="D407" s="67">
        <f t="shared" si="84"/>
        <v>6267</v>
      </c>
      <c r="E407" s="70">
        <f t="shared" si="84"/>
        <v>0</v>
      </c>
      <c r="F407" s="87">
        <f t="shared" si="84"/>
        <v>10000</v>
      </c>
      <c r="G407" s="70">
        <f t="shared" si="84"/>
        <v>0</v>
      </c>
      <c r="H407" s="67">
        <f t="shared" si="84"/>
        <v>10000</v>
      </c>
      <c r="I407" s="70">
        <f t="shared" si="84"/>
        <v>0</v>
      </c>
      <c r="J407" s="67">
        <f t="shared" si="84"/>
        <v>10000</v>
      </c>
      <c r="K407" s="70">
        <f t="shared" si="84"/>
        <v>0</v>
      </c>
      <c r="L407" s="67">
        <f t="shared" si="84"/>
        <v>10000</v>
      </c>
    </row>
    <row r="408" spans="1:12" ht="12.75">
      <c r="A408" s="63" t="s">
        <v>14</v>
      </c>
      <c r="B408" s="64"/>
      <c r="C408" s="65" t="s">
        <v>128</v>
      </c>
      <c r="D408" s="41">
        <f aca="true" t="shared" si="85" ref="D408:L408">D397+D407</f>
        <v>6659</v>
      </c>
      <c r="E408" s="68">
        <f t="shared" si="85"/>
        <v>0</v>
      </c>
      <c r="F408" s="18">
        <f t="shared" si="85"/>
        <v>10000</v>
      </c>
      <c r="G408" s="68">
        <f t="shared" si="85"/>
        <v>0</v>
      </c>
      <c r="H408" s="41">
        <f t="shared" si="85"/>
        <v>10000</v>
      </c>
      <c r="I408" s="68">
        <f t="shared" si="85"/>
        <v>0</v>
      </c>
      <c r="J408" s="41">
        <f t="shared" si="85"/>
        <v>10000</v>
      </c>
      <c r="K408" s="68">
        <f t="shared" si="85"/>
        <v>0</v>
      </c>
      <c r="L408" s="41">
        <f t="shared" si="85"/>
        <v>10000</v>
      </c>
    </row>
    <row r="409" spans="1:12" ht="12.75">
      <c r="A409" s="31" t="s">
        <v>14</v>
      </c>
      <c r="B409" s="32"/>
      <c r="C409" s="49" t="s">
        <v>7</v>
      </c>
      <c r="D409" s="87">
        <f aca="true" t="shared" si="86" ref="D409:L409">D408+D387</f>
        <v>403721</v>
      </c>
      <c r="E409" s="87">
        <f t="shared" si="86"/>
        <v>158930</v>
      </c>
      <c r="F409" s="87">
        <f t="shared" si="86"/>
        <v>437875</v>
      </c>
      <c r="G409" s="87">
        <f t="shared" si="86"/>
        <v>145073</v>
      </c>
      <c r="H409" s="87">
        <f t="shared" si="86"/>
        <v>519473</v>
      </c>
      <c r="I409" s="88">
        <f t="shared" si="86"/>
        <v>145073</v>
      </c>
      <c r="J409" s="87">
        <f t="shared" si="86"/>
        <v>470049</v>
      </c>
      <c r="K409" s="87">
        <f t="shared" si="86"/>
        <v>143823</v>
      </c>
      <c r="L409" s="87">
        <f t="shared" si="86"/>
        <v>613872</v>
      </c>
    </row>
    <row r="410" spans="1:12" ht="12.75" customHeight="1">
      <c r="A410" s="13"/>
      <c r="B410" s="2"/>
      <c r="C410" s="93" t="s">
        <v>190</v>
      </c>
      <c r="D410" s="92"/>
      <c r="E410" s="92"/>
      <c r="F410" s="92"/>
      <c r="G410" s="92"/>
      <c r="H410" s="5"/>
      <c r="I410" s="5"/>
      <c r="J410" s="5"/>
      <c r="K410" s="5"/>
      <c r="L410" s="5"/>
    </row>
    <row r="411" spans="1:12" ht="12.75">
      <c r="A411" s="13"/>
      <c r="B411" s="46">
        <v>2401</v>
      </c>
      <c r="C411" s="35" t="s">
        <v>1</v>
      </c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13"/>
      <c r="B412" s="38">
        <v>0.911</v>
      </c>
      <c r="C412" s="35" t="s">
        <v>171</v>
      </c>
      <c r="D412" s="5">
        <v>13</v>
      </c>
      <c r="E412" s="5">
        <v>28</v>
      </c>
      <c r="F412" s="68">
        <v>0</v>
      </c>
      <c r="G412" s="68">
        <v>0</v>
      </c>
      <c r="H412" s="68">
        <v>0</v>
      </c>
      <c r="I412" s="68">
        <v>0</v>
      </c>
      <c r="J412" s="68">
        <v>0</v>
      </c>
      <c r="K412" s="68">
        <v>0</v>
      </c>
      <c r="L412" s="68">
        <v>0</v>
      </c>
    </row>
    <row r="413" spans="1:12" s="4" customFormat="1" ht="12.75">
      <c r="A413" s="13"/>
      <c r="B413" s="37">
        <v>2435</v>
      </c>
      <c r="C413" s="35" t="s">
        <v>4</v>
      </c>
      <c r="D413" s="5"/>
      <c r="E413" s="18"/>
      <c r="F413" s="18"/>
      <c r="G413" s="18"/>
      <c r="H413" s="18"/>
      <c r="I413" s="18"/>
      <c r="J413" s="18"/>
      <c r="K413" s="18"/>
      <c r="L413" s="18"/>
    </row>
    <row r="414" spans="1:12" ht="12.75">
      <c r="A414" s="13"/>
      <c r="B414" s="38">
        <v>0.911</v>
      </c>
      <c r="C414" s="35" t="s">
        <v>171</v>
      </c>
      <c r="D414" s="41">
        <v>5</v>
      </c>
      <c r="E414" s="68">
        <v>0</v>
      </c>
      <c r="F414" s="68">
        <v>0</v>
      </c>
      <c r="G414" s="68">
        <v>0</v>
      </c>
      <c r="H414" s="68">
        <v>0</v>
      </c>
      <c r="I414" s="68">
        <v>0</v>
      </c>
      <c r="J414" s="68">
        <v>0</v>
      </c>
      <c r="K414" s="68">
        <v>0</v>
      </c>
      <c r="L414" s="68">
        <v>0</v>
      </c>
    </row>
    <row r="415" spans="1:12" ht="12.75">
      <c r="A415" s="31"/>
      <c r="B415" s="32"/>
      <c r="C415" s="80"/>
      <c r="D415" s="25"/>
      <c r="E415" s="25"/>
      <c r="F415" s="25"/>
      <c r="G415" s="25"/>
      <c r="H415" s="25"/>
      <c r="I415" s="25"/>
      <c r="J415" s="81"/>
      <c r="K415" s="25"/>
      <c r="L415" s="25"/>
    </row>
  </sheetData>
  <sheetProtection/>
  <autoFilter ref="A19:L415"/>
  <mergeCells count="8">
    <mergeCell ref="J18:L18"/>
    <mergeCell ref="H18:I18"/>
    <mergeCell ref="D18:E18"/>
    <mergeCell ref="J17:L17"/>
    <mergeCell ref="F18:G18"/>
    <mergeCell ref="D17:E17"/>
    <mergeCell ref="F17:G17"/>
    <mergeCell ref="H17:I17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" useFirstPageNumber="1" fitToHeight="15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2011-03-21T10:22:56Z</cp:lastPrinted>
  <dcterms:created xsi:type="dcterms:W3CDTF">2004-06-02T16:03:32Z</dcterms:created>
  <dcterms:modified xsi:type="dcterms:W3CDTF">2011-03-30T04:35:50Z</dcterms:modified>
  <cp:category/>
  <cp:version/>
  <cp:contentType/>
  <cp:contentStatus/>
</cp:coreProperties>
</file>