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296" windowWidth="6570" windowHeight="7320" activeTab="0"/>
  </bookViews>
  <sheets>
    <sheet name="dem16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xlnm._FilterDatabase" localSheetId="0" hidden="1">'dem16'!$A$20:$L$237</definedName>
    <definedName name="_Regression_Int" localSheetId="0" hidden="1">1</definedName>
    <definedName name="ahcap">#REF!</definedName>
    <definedName name="censusrec">#REF!</definedName>
    <definedName name="charged">#REF!</definedName>
    <definedName name="cicap" localSheetId="0">'dem16'!$D$225:$L$225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i" localSheetId="0">'dem16'!$D$188:$L$188</definedName>
    <definedName name="igfticap" localSheetId="0">'dem16'!#REF!</definedName>
    <definedName name="imcap" localSheetId="0">'dem16'!#REF!</definedName>
    <definedName name="justice">#REF!</definedName>
    <definedName name="loan" localSheetId="0">'dem16'!$D$232:$L$232</definedName>
    <definedName name="lr">#REF!</definedName>
    <definedName name="lrrec">#REF!</definedName>
    <definedName name="mgs" localSheetId="0">'dem16'!#REF!</definedName>
    <definedName name="nc">#REF!</definedName>
    <definedName name="ncfund">#REF!</definedName>
    <definedName name="ncrec">#REF!</definedName>
    <definedName name="ncrec1">#REF!</definedName>
    <definedName name="np" localSheetId="0">'dem16'!$K$234</definedName>
    <definedName name="np">#REF!</definedName>
    <definedName name="Nutrition">#REF!</definedName>
    <definedName name="oges" localSheetId="0">'dem16'!$D$196:$L$196</definedName>
    <definedName name="oges">#REF!</definedName>
    <definedName name="pension">#REF!</definedName>
    <definedName name="plant" localSheetId="0">'dem16'!$D$34:$L$34</definedName>
    <definedName name="_xlnm.Print_Area" localSheetId="0">'dem16'!$A$1:$L$240</definedName>
    <definedName name="_xlnm.Print_Titles" localSheetId="0">'dem16'!$17:$20</definedName>
    <definedName name="pw">#REF!</definedName>
    <definedName name="pwcap">#REF!</definedName>
    <definedName name="rbcap" localSheetId="0">'dem16'!#REF!</definedName>
    <definedName name="rec">#REF!</definedName>
    <definedName name="rec1">#REF!</definedName>
    <definedName name="reform">#REF!</definedName>
    <definedName name="revise" localSheetId="0">'dem16'!#REF!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'dem16'!#REF!</definedName>
    <definedName name="swc">#REF!</definedName>
    <definedName name="tax">#REF!</definedName>
    <definedName name="udhd">#REF!</definedName>
    <definedName name="urbancap">#REF!</definedName>
    <definedName name="voted" localSheetId="0">'dem16'!$E$15:$G$15</definedName>
    <definedName name="Voted">#REF!</definedName>
    <definedName name="vsi" localSheetId="0">'dem16'!$D$171:$L$171</definedName>
    <definedName name="vsicap" localSheetId="0">'dem16'!$D$211:$L$211</definedName>
    <definedName name="vsirec" localSheetId="0">'dem16'!$D$237:$L$237</definedName>
    <definedName name="water">#REF!</definedName>
    <definedName name="watercap">#REF!</definedName>
    <definedName name="welfarecap">#REF!</definedName>
    <definedName name="Z_239EE218_578E_4317_BEED_14D5D7089E27_.wvu.Cols" localSheetId="0" hidden="1">'dem16'!#REF!</definedName>
    <definedName name="Z_239EE218_578E_4317_BEED_14D5D7089E27_.wvu.FilterData" localSheetId="0" hidden="1">'dem16'!$A$1:$L$225</definedName>
    <definedName name="Z_239EE218_578E_4317_BEED_14D5D7089E27_.wvu.PrintArea" localSheetId="0" hidden="1">'dem16'!$A$1:$L$234</definedName>
    <definedName name="Z_239EE218_578E_4317_BEED_14D5D7089E27_.wvu.PrintTitles" localSheetId="0" hidden="1">'dem16'!$17:$20</definedName>
    <definedName name="Z_302A3EA3_AE96_11D5_A646_0050BA3D7AFD_.wvu.Cols" localSheetId="0" hidden="1">'dem16'!#REF!</definedName>
    <definedName name="Z_302A3EA3_AE96_11D5_A646_0050BA3D7AFD_.wvu.FilterData" localSheetId="0" hidden="1">'dem16'!$A$1:$L$225</definedName>
    <definedName name="Z_302A3EA3_AE96_11D5_A646_0050BA3D7AFD_.wvu.PrintArea" localSheetId="0" hidden="1">'dem16'!$A$1:$L$234</definedName>
    <definedName name="Z_302A3EA3_AE96_11D5_A646_0050BA3D7AFD_.wvu.PrintTitles" localSheetId="0" hidden="1">'dem16'!$17:$20</definedName>
    <definedName name="Z_36DBA021_0ECB_11D4_8064_004005726899_.wvu.Cols" localSheetId="0" hidden="1">'dem16'!#REF!</definedName>
    <definedName name="Z_36DBA021_0ECB_11D4_8064_004005726899_.wvu.FilterData" localSheetId="0" hidden="1">'dem16'!$C$22:$C$225</definedName>
    <definedName name="Z_36DBA021_0ECB_11D4_8064_004005726899_.wvu.PrintArea" localSheetId="0" hidden="1">'dem16'!$A$1:$L$225</definedName>
    <definedName name="Z_36DBA021_0ECB_11D4_8064_004005726899_.wvu.PrintTitles" localSheetId="0" hidden="1">'dem16'!$17:$20</definedName>
    <definedName name="Z_93EBE921_AE91_11D5_8685_004005726899_.wvu.Cols" localSheetId="0" hidden="1">'dem16'!#REF!</definedName>
    <definedName name="Z_93EBE921_AE91_11D5_8685_004005726899_.wvu.FilterData" localSheetId="0" hidden="1">'dem16'!$C$22:$C$225</definedName>
    <definedName name="Z_93EBE921_AE91_11D5_8685_004005726899_.wvu.PrintArea" localSheetId="0" hidden="1">'dem16'!$A$1:$L$225</definedName>
    <definedName name="Z_93EBE921_AE91_11D5_8685_004005726899_.wvu.PrintTitles" localSheetId="0" hidden="1">'dem16'!$17:$20</definedName>
    <definedName name="Z_94DA79C1_0FDE_11D5_9579_000021DAEEA2_.wvu.Cols" localSheetId="0" hidden="1">'dem16'!#REF!</definedName>
    <definedName name="Z_94DA79C1_0FDE_11D5_9579_000021DAEEA2_.wvu.FilterData" localSheetId="0" hidden="1">'dem16'!$C$22:$C$225</definedName>
    <definedName name="Z_94DA79C1_0FDE_11D5_9579_000021DAEEA2_.wvu.PrintArea" localSheetId="0" hidden="1">'dem16'!$A$1:$L$225</definedName>
    <definedName name="Z_94DA79C1_0FDE_11D5_9579_000021DAEEA2_.wvu.PrintTitles" localSheetId="0" hidden="1">'dem16'!$17:$20</definedName>
    <definedName name="Z_B4CB098E_161F_11D5_8064_004005726899_.wvu.FilterData" localSheetId="0" hidden="1">'dem16'!$C$22:$C$225</definedName>
    <definedName name="Z_B4CB0999_161F_11D5_8064_004005726899_.wvu.FilterData" localSheetId="0" hidden="1">'dem16'!$C$22:$C$225</definedName>
    <definedName name="Z_C868F8C3_16D7_11D5_A68D_81D6213F5331_.wvu.Cols" localSheetId="0" hidden="1">'dem16'!#REF!</definedName>
    <definedName name="Z_C868F8C3_16D7_11D5_A68D_81D6213F5331_.wvu.FilterData" localSheetId="0" hidden="1">'dem16'!$C$22:$C$225</definedName>
    <definedName name="Z_C868F8C3_16D7_11D5_A68D_81D6213F5331_.wvu.PrintArea" localSheetId="0" hidden="1">'dem16'!$A$1:$L$225</definedName>
    <definedName name="Z_C868F8C3_16D7_11D5_A68D_81D6213F5331_.wvu.PrintTitles" localSheetId="0" hidden="1">'dem16'!$17:$20</definedName>
    <definedName name="Z_E5DF37BD_125C_11D5_8DC4_D0F5D88B3549_.wvu.Cols" localSheetId="0" hidden="1">'dem16'!#REF!</definedName>
    <definedName name="Z_E5DF37BD_125C_11D5_8DC4_D0F5D88B3549_.wvu.FilterData" localSheetId="0" hidden="1">'dem16'!$C$22:$C$225</definedName>
    <definedName name="Z_E5DF37BD_125C_11D5_8DC4_D0F5D88B3549_.wvu.PrintArea" localSheetId="0" hidden="1">'dem16'!$A$1:$L$225</definedName>
    <definedName name="Z_E5DF37BD_125C_11D5_8DC4_D0F5D88B3549_.wvu.PrintTitles" localSheetId="0" hidden="1">'dem16'!$17:$20</definedName>
    <definedName name="Z_F8ADACC1_164E_11D6_B603_000021DAEEA2_.wvu.Cols" localSheetId="0" hidden="1">'dem16'!#REF!</definedName>
    <definedName name="Z_F8ADACC1_164E_11D6_B603_000021DAEEA2_.wvu.FilterData" localSheetId="0" hidden="1">'dem16'!$C$22:$C$225</definedName>
    <definedName name="Z_F8ADACC1_164E_11D6_B603_000021DAEEA2_.wvu.PrintArea" localSheetId="0" hidden="1">'dem16'!$A$1:$L$225</definedName>
    <definedName name="Z_F8ADACC1_164E_11D6_B603_000021DAEEA2_.wvu.PrintTitles" localSheetId="0" hidden="1">'dem16'!$17:$20</definedName>
  </definedNames>
  <calcPr fullCalcOnLoad="1"/>
</workbook>
</file>

<file path=xl/comments1.xml><?xml version="1.0" encoding="utf-8"?>
<comments xmlns="http://schemas.openxmlformats.org/spreadsheetml/2006/main">
  <authors>
    <author>PC</author>
    <author>Valued Customer</author>
    <author>binod</author>
  </authors>
  <commentList>
    <comment ref="K56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free distribution of uniforms to trainee</t>
        </r>
      </text>
    </comment>
    <comment ref="K52" authorId="0">
      <text>
        <r>
          <rPr>
            <b/>
            <sz val="8"/>
            <rFont val="Tahoma"/>
            <family val="0"/>
          </rPr>
          <t xml:space="preserve">71 no. employees(Rs27279000) and 11 no. fixed pay worker (Rs756000) </t>
        </r>
      </text>
    </comment>
    <comment ref="K43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spillove r arrear of DHH</t>
        </r>
      </text>
    </comment>
    <comment ref="J43" authorId="1">
      <text>
        <r>
          <rPr>
            <b/>
            <sz val="8"/>
            <rFont val="Tahoma"/>
            <family val="0"/>
          </rPr>
          <t>Valued Customer:</t>
        </r>
        <r>
          <rPr>
            <sz val="8"/>
            <rFont val="Tahoma"/>
            <family val="0"/>
          </rPr>
          <t xml:space="preserve">
DHH Rs 92.45 lakhs
SKV Rs 130 lakhs
 others Rs 31.92 lakhs</t>
        </r>
      </text>
    </comment>
    <comment ref="J39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7 no. employees</t>
        </r>
      </text>
    </comment>
    <comment ref="K39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40 nos. employees</t>
        </r>
      </text>
    </comment>
    <comment ref="J52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17 no. employees</t>
        </r>
      </text>
    </comment>
    <comment ref="K124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 no. employees</t>
        </r>
      </text>
    </comment>
    <comment ref="J67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16 no. employees</t>
        </r>
      </text>
    </comment>
    <comment ref="J77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23 no. employees</t>
        </r>
      </text>
    </comment>
    <comment ref="K77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 no. regular employees (Rs2082998) 16 no. fixed pay employees (Rs1050000)</t>
        </r>
      </text>
    </comment>
    <comment ref="K88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9 no. regular employees (Rs3303072) 5 no. fixed pay employees (324000)</t>
        </r>
      </text>
    </comment>
    <comment ref="J88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17 no. employees</t>
        </r>
      </text>
    </comment>
    <comment ref="J99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18 no. employees</t>
        </r>
      </text>
    </comment>
    <comment ref="K99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5 no. Regular employees (Rs2238030) 4 no. fixed pay worker (R264000)</t>
        </r>
      </text>
    </comment>
    <comment ref="J156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21 no. employees</t>
        </r>
      </text>
    </comment>
    <comment ref="J162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24 no. regular employees and 1 no. fixed pay employee</t>
        </r>
      </text>
    </comment>
  </commentList>
</comments>
</file>

<file path=xl/sharedStrings.xml><?xml version="1.0" encoding="utf-8"?>
<sst xmlns="http://schemas.openxmlformats.org/spreadsheetml/2006/main" count="497" uniqueCount="196">
  <si>
    <t>Plantations</t>
  </si>
  <si>
    <t>(f) Industry and Minerals</t>
  </si>
  <si>
    <t>Village &amp; Small Industries</t>
  </si>
  <si>
    <t>Industries</t>
  </si>
  <si>
    <t>Capital Outlay on Village and Small Industries</t>
  </si>
  <si>
    <t>(f) Capital Account of Industry and Minerals</t>
  </si>
  <si>
    <t>Capital Outlay on Consumer Industries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</si>
  <si>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</si>
  <si>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</si>
  <si>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</si>
  <si>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</si>
  <si>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</si>
  <si>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</si>
  <si>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</si>
  <si>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</si>
  <si>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</si>
  <si>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</si>
  <si>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Other expenditure</t>
  </si>
  <si>
    <t>Sikkim Tea Board</t>
  </si>
  <si>
    <t>60.00.50</t>
  </si>
  <si>
    <t>60.00.71</t>
  </si>
  <si>
    <t>Management</t>
  </si>
  <si>
    <t>60.00.72</t>
  </si>
  <si>
    <t>Operation and Maintenance</t>
  </si>
  <si>
    <t>60.00.73</t>
  </si>
  <si>
    <t>Factory</t>
  </si>
  <si>
    <t>Direction &amp; Administration</t>
  </si>
  <si>
    <t>Directorate of Small Scale Industries</t>
  </si>
  <si>
    <t>60.00.01</t>
  </si>
  <si>
    <t>Salaries</t>
  </si>
  <si>
    <t>60.00.11</t>
  </si>
  <si>
    <t>Travel Expenses</t>
  </si>
  <si>
    <t>60.00.13</t>
  </si>
  <si>
    <t>Office Expenses</t>
  </si>
  <si>
    <t>Training</t>
  </si>
  <si>
    <t>Branch Training Centres</t>
  </si>
  <si>
    <t>Directorate of Handicraft &amp; Handlooms, Gangtok</t>
  </si>
  <si>
    <t>61.60.01</t>
  </si>
  <si>
    <t>61.60.02</t>
  </si>
  <si>
    <t>Wages</t>
  </si>
  <si>
    <t>61.60.11</t>
  </si>
  <si>
    <t>61.60.13</t>
  </si>
  <si>
    <t>61.60.21</t>
  </si>
  <si>
    <t>61.60.26</t>
  </si>
  <si>
    <t>Advertising &amp; Publicity</t>
  </si>
  <si>
    <t>61.60.27</t>
  </si>
  <si>
    <t>61.60.34</t>
  </si>
  <si>
    <t>Scholarship and Stipend</t>
  </si>
  <si>
    <t>61.60.50</t>
  </si>
  <si>
    <t>Other Charges</t>
  </si>
  <si>
    <t>61.60.51</t>
  </si>
  <si>
    <t>Motor Vehicles</t>
  </si>
  <si>
    <t>61.60.71</t>
  </si>
  <si>
    <t>61.45.01</t>
  </si>
  <si>
    <t>61.45.11</t>
  </si>
  <si>
    <t>61.45.13</t>
  </si>
  <si>
    <t>61.45.14</t>
  </si>
  <si>
    <t>Rent, Rates &amp; Taxes</t>
  </si>
  <si>
    <t>61.45.21</t>
  </si>
  <si>
    <t>61.45.34</t>
  </si>
  <si>
    <t>61.45.52</t>
  </si>
  <si>
    <t>Machinery &amp; Equipments</t>
  </si>
  <si>
    <t>61.46.01</t>
  </si>
  <si>
    <t>61.46.11</t>
  </si>
  <si>
    <t>61.46.13</t>
  </si>
  <si>
    <t>61.46.14</t>
  </si>
  <si>
    <t>61.46.21</t>
  </si>
  <si>
    <t>61.46.27</t>
  </si>
  <si>
    <t>61.46.34</t>
  </si>
  <si>
    <t>61.46.52</t>
  </si>
  <si>
    <t>61.47.01</t>
  </si>
  <si>
    <t>61.47.11</t>
  </si>
  <si>
    <t>61.47.13</t>
  </si>
  <si>
    <t>61.47.14</t>
  </si>
  <si>
    <t>61.47.21</t>
  </si>
  <si>
    <t>61.47.27</t>
  </si>
  <si>
    <t>61.47.34</t>
  </si>
  <si>
    <t>61.47.52</t>
  </si>
  <si>
    <t>61.48.01</t>
  </si>
  <si>
    <t>61.48.11</t>
  </si>
  <si>
    <t>61.48.13</t>
  </si>
  <si>
    <t>61.48.14</t>
  </si>
  <si>
    <t>61.48.21</t>
  </si>
  <si>
    <t>61.48.27</t>
  </si>
  <si>
    <t>61.48.34</t>
  </si>
  <si>
    <t>61.48.52</t>
  </si>
  <si>
    <t>Research &amp; Development</t>
  </si>
  <si>
    <t>Research Design Centre</t>
  </si>
  <si>
    <t>62.00.13</t>
  </si>
  <si>
    <t>62.00.21</t>
  </si>
  <si>
    <t>Small Scale Industries (Government Institute of Cottage Industries )</t>
  </si>
  <si>
    <t>Minor Works</t>
  </si>
  <si>
    <t>Hand Made Paper Unit</t>
  </si>
  <si>
    <t>65.00.01</t>
  </si>
  <si>
    <t>65.00.02</t>
  </si>
  <si>
    <t>65.00.13</t>
  </si>
  <si>
    <t>65.00.21</t>
  </si>
  <si>
    <t>65.00.27</t>
  </si>
  <si>
    <t>65.00.52</t>
  </si>
  <si>
    <t>Other Programmes</t>
  </si>
  <si>
    <t>66.00.71</t>
  </si>
  <si>
    <t>Incentives for New Industries</t>
  </si>
  <si>
    <t>Entrepreneurship Development</t>
  </si>
  <si>
    <t>66.00.73</t>
  </si>
  <si>
    <t>Information &amp; Publicity Centre</t>
  </si>
  <si>
    <t>Small Scale Industries</t>
  </si>
  <si>
    <t>Khadi &amp; Village Industries</t>
  </si>
  <si>
    <t>67.00.31</t>
  </si>
  <si>
    <t>Other Village Industries</t>
  </si>
  <si>
    <t>District Industries Centre</t>
  </si>
  <si>
    <t>Jorethang Establishment</t>
  </si>
  <si>
    <t>68.61.01</t>
  </si>
  <si>
    <t>68.61.11</t>
  </si>
  <si>
    <t>68.61.13</t>
  </si>
  <si>
    <t>Gangtok Establishment</t>
  </si>
  <si>
    <t>68.62.01</t>
  </si>
  <si>
    <t>68.62.11</t>
  </si>
  <si>
    <t>68.62.13</t>
  </si>
  <si>
    <t>68.62.14</t>
  </si>
  <si>
    <t>68.00.75</t>
  </si>
  <si>
    <t>00.00.81</t>
  </si>
  <si>
    <t>MH</t>
  </si>
  <si>
    <t>Consumer Industries</t>
  </si>
  <si>
    <t>Others</t>
  </si>
  <si>
    <t>Food Beverages</t>
  </si>
  <si>
    <t>60.71.50</t>
  </si>
  <si>
    <t>CAPITAL SECTION</t>
  </si>
  <si>
    <t>Public Sector Undertakings</t>
  </si>
  <si>
    <t>60.00.54</t>
  </si>
  <si>
    <t>DEMAND NO. 16</t>
  </si>
  <si>
    <t>COMMERCE AND INDUSTRIES</t>
  </si>
  <si>
    <t>00.00.82</t>
  </si>
  <si>
    <t>Other Expenditure</t>
  </si>
  <si>
    <t>Assistance to Zilla Parishads/District Level Panchayats</t>
  </si>
  <si>
    <t>00.00.31</t>
  </si>
  <si>
    <t>Grants-in-aid</t>
  </si>
  <si>
    <t>Assistance to Gram Panchayats</t>
  </si>
  <si>
    <t>Miscellaneous General Services</t>
  </si>
  <si>
    <t>Other General  Economic Services</t>
  </si>
  <si>
    <t>II. Details of the estimates and the heads under which this grant will be accounted for:</t>
  </si>
  <si>
    <t>Revenue</t>
  </si>
  <si>
    <t>Capital</t>
  </si>
  <si>
    <t>(j) General Economic Services</t>
  </si>
  <si>
    <t>Purchase of Land in the Declared Industrial Belt Area</t>
  </si>
  <si>
    <t>Investment</t>
  </si>
  <si>
    <t>Capacity Building/ Training</t>
  </si>
  <si>
    <t>61.60.72</t>
  </si>
  <si>
    <t>A - General Services (e) Pensions and Miscellaneous General Services</t>
  </si>
  <si>
    <t>C - Economic Services (a) Agriculture and Allied Activities</t>
  </si>
  <si>
    <t>C - Capital Accounts of Economic Services</t>
  </si>
  <si>
    <t>Industrial Estate and District Industrial 
Centre</t>
  </si>
  <si>
    <t>Tea</t>
  </si>
  <si>
    <t>East District</t>
  </si>
  <si>
    <t>West District</t>
  </si>
  <si>
    <t>North District</t>
  </si>
  <si>
    <t>South District</t>
  </si>
  <si>
    <t>Expenditure on Trade Representive of the 
State Government</t>
  </si>
  <si>
    <t>2009-10</t>
  </si>
  <si>
    <t>Deduct Recoveries of Overpayments</t>
  </si>
  <si>
    <t>Integrated Handloom Development Scheme (100%CSS)</t>
  </si>
  <si>
    <t>61.61.50</t>
  </si>
  <si>
    <t>Lumpsum provision for revision of pay</t>
  </si>
  <si>
    <t>60.00.42</t>
  </si>
  <si>
    <t>Supplies and Materials</t>
  </si>
  <si>
    <t>Industrial Estate</t>
  </si>
  <si>
    <t>Fair &amp; Exhibitions (NEC)</t>
  </si>
  <si>
    <t>66.00.74</t>
  </si>
  <si>
    <t>North East Trade Expo (NEC)</t>
  </si>
  <si>
    <t>Modernisation of Govt. Fruit Preservation factory, Singtam</t>
  </si>
  <si>
    <t>Govt. Fruit Preservation Factory, 
Singtam</t>
  </si>
  <si>
    <t>Growth Centre at Samlik Marchak 
(Central share)</t>
  </si>
  <si>
    <t>Growth Centre at Samlik Marchak 
(State share)</t>
  </si>
  <si>
    <t>Incentive to Public Sectors/ Private/ 
Departmental Undertakings</t>
  </si>
  <si>
    <t>2010-11</t>
  </si>
  <si>
    <t>60.00.27</t>
  </si>
  <si>
    <t>Capital Outlay on Consumer 
Industries</t>
  </si>
  <si>
    <t>61.00.53</t>
  </si>
  <si>
    <t xml:space="preserve">Major Works </t>
  </si>
  <si>
    <t>Sikkim Khadi &amp; Village Industries Board</t>
  </si>
  <si>
    <t>80 General</t>
  </si>
  <si>
    <t>General</t>
  </si>
  <si>
    <t>80.800 Other expenditure</t>
  </si>
  <si>
    <t>61.00.72</t>
  </si>
  <si>
    <t xml:space="preserve">Voluntary Retirement Scheme </t>
  </si>
  <si>
    <t xml:space="preserve"> -</t>
  </si>
  <si>
    <t>2011-12</t>
  </si>
  <si>
    <t>I. Estimate of the amount required in the year ending 31st March, 2012 to defray the charges in respect of Commerce and Industries</t>
  </si>
  <si>
    <t>Construction of Udyog Bhawan (SPA)</t>
  </si>
  <si>
    <t>Loans for Other General Economic Services</t>
  </si>
  <si>
    <t>Loan for SIDICO</t>
  </si>
  <si>
    <t>60.00.56</t>
  </si>
  <si>
    <t>Repayment of loan Contracted by SIDICO</t>
  </si>
  <si>
    <t>F. Loans and Advances</t>
  </si>
  <si>
    <t>General Financial Institutions</t>
  </si>
  <si>
    <t>(In Thousands of Rupees)</t>
  </si>
  <si>
    <t>Provision under NEC,NLCPR and Centrally Sponsored Schemes consist of Central Share only.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</si>
</sst>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  <numFmt numFmtId="226" formatCode="_(* #,##0.0_);_(* \(#,##0.0\);_(* &quot;-&quot;??_);_(@_)"/>
    <numFmt numFmtId="227" formatCode="_(* #,##0_);_(* \(#,##0\);_(* &quot;-&quot;??_);_(@_)"/>
  </numFmts>
  <fonts count="28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59" applyFont="1" applyFill="1" applyAlignment="1">
      <alignment horizontal="right" vertical="top" wrapText="1"/>
      <protection/>
    </xf>
    <xf numFmtId="0" fontId="4" fillId="0" borderId="0" xfId="59" applyFont="1" applyFill="1">
      <alignment/>
      <protection/>
    </xf>
    <xf numFmtId="195" fontId="5" fillId="0" borderId="0" xfId="61" applyNumberFormat="1" applyFont="1" applyFill="1" applyBorder="1" applyAlignment="1" applyProtection="1">
      <alignment horizontal="right" vertical="top" wrapText="1"/>
      <protection/>
    </xf>
    <xf numFmtId="0" fontId="5" fillId="0" borderId="0" xfId="61" applyFont="1" applyFill="1" applyBorder="1" applyAlignment="1" applyProtection="1">
      <alignment horizontal="left" vertical="top" wrapText="1"/>
      <protection/>
    </xf>
    <xf numFmtId="0" fontId="5" fillId="0" borderId="0" xfId="59" applyFont="1" applyFill="1" applyAlignment="1" applyProtection="1">
      <alignment horizontal="center"/>
      <protection/>
    </xf>
    <xf numFmtId="0" fontId="4" fillId="0" borderId="0" xfId="59" applyFont="1" applyFill="1" applyAlignment="1" applyProtection="1">
      <alignment horizontal="left"/>
      <protection/>
    </xf>
    <xf numFmtId="0" fontId="4" fillId="0" borderId="0" xfId="62" applyFont="1" applyFill="1" applyAlignment="1">
      <alignment horizontal="right" vertical="top" wrapText="1"/>
      <protection/>
    </xf>
    <xf numFmtId="0" fontId="4" fillId="0" borderId="10" xfId="60" applyFont="1" applyFill="1" applyBorder="1">
      <alignment/>
      <protection/>
    </xf>
    <xf numFmtId="0" fontId="4" fillId="0" borderId="11" xfId="61" applyFont="1" applyFill="1" applyBorder="1" applyAlignment="1" applyProtection="1">
      <alignment horizontal="right" vertical="top" wrapText="1"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Border="1" applyAlignment="1" applyProtection="1">
      <alignment horizontal="right" vertical="top" wrapText="1"/>
      <protection/>
    </xf>
    <xf numFmtId="0" fontId="4" fillId="0" borderId="10" xfId="61" applyFont="1" applyFill="1" applyBorder="1" applyAlignment="1" applyProtection="1">
      <alignment horizontal="right" vertical="top" wrapText="1"/>
      <protection/>
    </xf>
    <xf numFmtId="0" fontId="4" fillId="0" borderId="10" xfId="60" applyFont="1" applyFill="1" applyBorder="1" applyProtection="1">
      <alignment/>
      <protection/>
    </xf>
    <xf numFmtId="0" fontId="4" fillId="0" borderId="0" xfId="59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5" fillId="0" borderId="0" xfId="59" applyFont="1" applyFill="1" applyBorder="1" applyAlignment="1" applyProtection="1">
      <alignment horizontal="left" vertical="top" wrapText="1"/>
      <protection/>
    </xf>
    <xf numFmtId="192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62" applyFont="1" applyFill="1" applyAlignment="1">
      <alignment/>
      <protection/>
    </xf>
    <xf numFmtId="193" fontId="5" fillId="0" borderId="0" xfId="59" applyNumberFormat="1" applyFont="1" applyFill="1" applyBorder="1" applyAlignment="1">
      <alignment horizontal="right" vertical="top" wrapText="1"/>
      <protection/>
    </xf>
    <xf numFmtId="0" fontId="5" fillId="0" borderId="0" xfId="62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 applyProtection="1">
      <alignment horizontal="right" vertical="top"/>
      <protection/>
    </xf>
    <xf numFmtId="195" fontId="5" fillId="0" borderId="0" xfId="58" applyNumberFormat="1" applyFont="1" applyFill="1" applyBorder="1" applyAlignment="1" applyProtection="1">
      <alignment horizontal="right" vertical="top"/>
      <protection/>
    </xf>
    <xf numFmtId="0" fontId="5" fillId="0" borderId="0" xfId="58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 applyProtection="1">
      <alignment horizontal="left" vertical="top" wrapText="1"/>
      <protection/>
    </xf>
    <xf numFmtId="0" fontId="5" fillId="0" borderId="0" xfId="58" applyFont="1" applyFill="1" applyBorder="1" applyAlignment="1" applyProtection="1">
      <alignment horizontal="right" vertical="top"/>
      <protection/>
    </xf>
    <xf numFmtId="0" fontId="4" fillId="0" borderId="0" xfId="62" applyFont="1" applyFill="1" applyBorder="1" applyAlignment="1" applyProtection="1">
      <alignment horizontal="left" vertical="top" wrapText="1"/>
      <protection/>
    </xf>
    <xf numFmtId="0" fontId="4" fillId="0" borderId="0" xfId="62" applyFont="1" applyFill="1" applyBorder="1" applyAlignment="1">
      <alignment horizontal="right" vertical="top" wrapText="1"/>
      <protection/>
    </xf>
    <xf numFmtId="192" fontId="4" fillId="0" borderId="0" xfId="62" applyNumberFormat="1" applyFont="1" applyFill="1" applyBorder="1" applyAlignment="1">
      <alignment horizontal="right" vertical="top" wrapText="1"/>
      <protection/>
    </xf>
    <xf numFmtId="0" fontId="4" fillId="0" borderId="11" xfId="60" applyFont="1" applyFill="1" applyBorder="1" applyProtection="1">
      <alignment/>
      <protection/>
    </xf>
    <xf numFmtId="0" fontId="4" fillId="0" borderId="0" xfId="60" applyFont="1" applyFill="1" applyBorder="1" applyAlignment="1" applyProtection="1">
      <alignment horizontal="left"/>
      <protection/>
    </xf>
    <xf numFmtId="0" fontId="4" fillId="0" borderId="0" xfId="59" applyFont="1" applyFill="1" applyAlignment="1">
      <alignment horizontal="left" vertical="top" wrapText="1"/>
      <protection/>
    </xf>
    <xf numFmtId="0" fontId="4" fillId="0" borderId="0" xfId="62" applyFont="1" applyFill="1" applyAlignment="1">
      <alignment horizontal="left" vertical="top" wrapText="1"/>
      <protection/>
    </xf>
    <xf numFmtId="0" fontId="4" fillId="0" borderId="11" xfId="61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Border="1" applyAlignment="1" applyProtection="1">
      <alignment horizontal="left" vertical="top" wrapText="1"/>
      <protection/>
    </xf>
    <xf numFmtId="0" fontId="4" fillId="0" borderId="10" xfId="61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Border="1" applyAlignment="1">
      <alignment horizontal="left" vertical="top" wrapText="1"/>
      <protection/>
    </xf>
    <xf numFmtId="0" fontId="4" fillId="0" borderId="0" xfId="62" applyFont="1" applyFill="1" applyBorder="1" applyAlignment="1">
      <alignment horizontal="left" vertical="top" wrapText="1"/>
      <protection/>
    </xf>
    <xf numFmtId="0" fontId="4" fillId="0" borderId="12" xfId="59" applyFont="1" applyFill="1" applyBorder="1" applyAlignment="1">
      <alignment horizontal="left" vertical="top" wrapText="1"/>
      <protection/>
    </xf>
    <xf numFmtId="0" fontId="5" fillId="0" borderId="12" xfId="59" applyFont="1" applyFill="1" applyBorder="1" applyAlignment="1" applyProtection="1">
      <alignment horizontal="left" vertical="top" wrapText="1"/>
      <protection/>
    </xf>
    <xf numFmtId="0" fontId="5" fillId="0" borderId="0" xfId="59" applyFont="1" applyFill="1" applyBorder="1" applyAlignment="1">
      <alignment horizontal="right" vertical="top" wrapText="1"/>
      <protection/>
    </xf>
    <xf numFmtId="185" fontId="4" fillId="0" borderId="0" xfId="59" applyNumberFormat="1" applyFont="1" applyFill="1" applyBorder="1" applyAlignment="1">
      <alignment horizontal="right" vertical="top" wrapText="1"/>
      <protection/>
    </xf>
    <xf numFmtId="204" fontId="5" fillId="0" borderId="0" xfId="59" applyNumberFormat="1" applyFont="1" applyFill="1" applyBorder="1" applyAlignment="1">
      <alignment horizontal="right" vertical="top" wrapText="1"/>
      <protection/>
    </xf>
    <xf numFmtId="196" fontId="5" fillId="0" borderId="0" xfId="59" applyNumberFormat="1" applyFont="1" applyFill="1" applyBorder="1" applyAlignment="1">
      <alignment horizontal="right" vertical="top" wrapText="1"/>
      <protection/>
    </xf>
    <xf numFmtId="184" fontId="5" fillId="0" borderId="0" xfId="59" applyNumberFormat="1" applyFont="1" applyFill="1" applyBorder="1" applyAlignment="1">
      <alignment horizontal="right" vertical="top" wrapText="1"/>
      <protection/>
    </xf>
    <xf numFmtId="202" fontId="5" fillId="0" borderId="0" xfId="59" applyNumberFormat="1" applyFont="1" applyFill="1" applyBorder="1" applyAlignment="1">
      <alignment horizontal="right" vertical="top" wrapText="1"/>
      <protection/>
    </xf>
    <xf numFmtId="0" fontId="4" fillId="0" borderId="12" xfId="59" applyFont="1" applyFill="1" applyBorder="1" applyAlignment="1">
      <alignment horizontal="right" vertical="top" wrapText="1"/>
      <protection/>
    </xf>
    <xf numFmtId="0" fontId="5" fillId="0" borderId="0" xfId="62" applyFont="1" applyFill="1" applyBorder="1" applyAlignment="1">
      <alignment horizontal="right" vertical="top" wrapText="1"/>
      <protection/>
    </xf>
    <xf numFmtId="0" fontId="4" fillId="0" borderId="0" xfId="59" applyFont="1" applyFill="1" applyBorder="1">
      <alignment/>
      <protection/>
    </xf>
    <xf numFmtId="0" fontId="4" fillId="0" borderId="10" xfId="59" applyFont="1" applyFill="1" applyBorder="1" applyAlignment="1">
      <alignment horizontal="left" vertical="top" wrapText="1"/>
      <protection/>
    </xf>
    <xf numFmtId="0" fontId="4" fillId="0" borderId="10" xfId="59" applyFont="1" applyFill="1" applyBorder="1" applyAlignment="1" applyProtection="1">
      <alignment horizontal="left" vertical="top" wrapText="1"/>
      <protection/>
    </xf>
    <xf numFmtId="0" fontId="4" fillId="0" borderId="0" xfId="60" applyFont="1" applyFill="1" applyBorder="1" applyProtection="1">
      <alignment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>
      <alignment/>
      <protection/>
    </xf>
    <xf numFmtId="0" fontId="4" fillId="0" borderId="0" xfId="59" applyNumberFormat="1" applyFont="1" applyFill="1" applyBorder="1">
      <alignment/>
      <protection/>
    </xf>
    <xf numFmtId="0" fontId="4" fillId="0" borderId="0" xfId="59" applyNumberFormat="1" applyFont="1" applyFill="1" applyBorder="1" applyAlignment="1">
      <alignment horizontal="right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Alignment="1">
      <alignment horizontal="right"/>
      <protection/>
    </xf>
    <xf numFmtId="0" fontId="4" fillId="0" borderId="0" xfId="59" applyNumberFormat="1" applyFont="1" applyFill="1" applyAlignment="1" applyProtection="1">
      <alignment horizontal="right"/>
      <protection/>
    </xf>
    <xf numFmtId="0" fontId="4" fillId="0" borderId="0" xfId="59" applyFont="1" applyFill="1" applyAlignment="1" applyProtection="1">
      <alignment horizontal="left" vertical="top"/>
      <protection/>
    </xf>
    <xf numFmtId="0" fontId="4" fillId="0" borderId="0" xfId="58" applyFont="1" applyFill="1" applyBorder="1" applyAlignment="1" applyProtection="1">
      <alignment horizontal="left" vertical="top"/>
      <protection/>
    </xf>
    <xf numFmtId="0" fontId="5" fillId="0" borderId="0" xfId="59" applyFont="1" applyFill="1" applyAlignment="1">
      <alignment horizontal="left" vertical="top"/>
      <protection/>
    </xf>
    <xf numFmtId="0" fontId="4" fillId="0" borderId="0" xfId="0" applyFont="1" applyFill="1" applyAlignment="1">
      <alignment/>
    </xf>
    <xf numFmtId="0" fontId="5" fillId="0" borderId="0" xfId="59" applyNumberFormat="1" applyFont="1" applyFill="1" applyBorder="1" applyAlignment="1">
      <alignment horizontal="center" vertical="top" wrapText="1"/>
      <protection/>
    </xf>
    <xf numFmtId="0" fontId="4" fillId="0" borderId="0" xfId="59" applyNumberFormat="1" applyFont="1" applyFill="1" applyBorder="1" applyAlignment="1" applyProtection="1">
      <alignment horizontal="left" vertical="top"/>
      <protection/>
    </xf>
    <xf numFmtId="0" fontId="5" fillId="0" borderId="0" xfId="59" applyNumberFormat="1" applyFont="1" applyFill="1" applyAlignment="1" applyProtection="1">
      <alignment horizontal="center"/>
      <protection/>
    </xf>
    <xf numFmtId="0" fontId="5" fillId="0" borderId="0" xfId="62" applyNumberFormat="1" applyFont="1" applyFill="1" applyAlignment="1">
      <alignment horizontal="center"/>
      <protection/>
    </xf>
    <xf numFmtId="0" fontId="4" fillId="0" borderId="0" xfId="62" applyNumberFormat="1" applyFont="1" applyFill="1" applyAlignment="1" applyProtection="1">
      <alignment horizontal="left"/>
      <protection/>
    </xf>
    <xf numFmtId="0" fontId="5" fillId="0" borderId="0" xfId="59" applyNumberFormat="1" applyFont="1" applyFill="1" applyAlignment="1">
      <alignment horizontal="center"/>
      <protection/>
    </xf>
    <xf numFmtId="0" fontId="4" fillId="0" borderId="0" xfId="59" applyNumberFormat="1" applyFont="1" applyFill="1" applyAlignment="1" applyProtection="1">
      <alignment horizontal="left"/>
      <protection/>
    </xf>
    <xf numFmtId="0" fontId="5" fillId="0" borderId="0" xfId="59" applyNumberFormat="1" applyFont="1" applyFill="1" applyBorder="1">
      <alignment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5" fillId="0" borderId="0" xfId="59" applyNumberFormat="1" applyFont="1" applyFill="1">
      <alignment/>
      <protection/>
    </xf>
    <xf numFmtId="0" fontId="5" fillId="0" borderId="0" xfId="59" applyNumberFormat="1" applyFont="1" applyFill="1" applyBorder="1" applyAlignment="1" applyProtection="1">
      <alignment horizontal="left"/>
      <protection/>
    </xf>
    <xf numFmtId="0" fontId="5" fillId="0" borderId="0" xfId="59" applyNumberFormat="1" applyFont="1" applyFill="1" applyBorder="1" applyAlignment="1" applyProtection="1">
      <alignment horizontal="center"/>
      <protection/>
    </xf>
    <xf numFmtId="0" fontId="4" fillId="0" borderId="10" xfId="60" applyNumberFormat="1" applyFont="1" applyFill="1" applyBorder="1">
      <alignment/>
      <protection/>
    </xf>
    <xf numFmtId="0" fontId="4" fillId="0" borderId="10" xfId="60" applyNumberFormat="1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>
      <alignment/>
      <protection/>
    </xf>
    <xf numFmtId="0" fontId="7" fillId="0" borderId="10" xfId="60" applyNumberFormat="1" applyFont="1" applyFill="1" applyBorder="1" applyAlignment="1" applyProtection="1">
      <alignment horizontal="right"/>
      <protection/>
    </xf>
    <xf numFmtId="0" fontId="4" fillId="0" borderId="10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left"/>
      <protection/>
    </xf>
    <xf numFmtId="43" fontId="4" fillId="0" borderId="0" xfId="42" applyFont="1" applyFill="1" applyAlignment="1">
      <alignment horizontal="right" wrapText="1"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Alignment="1" applyProtection="1">
      <alignment horizontal="right" wrapText="1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192" fontId="4" fillId="0" borderId="10" xfId="59" applyNumberFormat="1" applyFont="1" applyFill="1" applyBorder="1" applyAlignment="1">
      <alignment horizontal="right" vertical="top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0" fontId="4" fillId="0" borderId="0" xfId="59" applyNumberFormat="1" applyFont="1" applyFill="1" applyAlignment="1">
      <alignment horizontal="right" wrapText="1"/>
      <protection/>
    </xf>
    <xf numFmtId="0" fontId="4" fillId="0" borderId="0" xfId="59" applyNumberFormat="1" applyFont="1" applyFill="1" applyAlignment="1" applyProtection="1">
      <alignment horizontal="right" wrapText="1"/>
      <protection/>
    </xf>
    <xf numFmtId="0" fontId="4" fillId="0" borderId="0" xfId="59" applyNumberFormat="1" applyFont="1" applyFill="1" applyBorder="1" applyAlignment="1">
      <alignment horizontal="right" wrapText="1"/>
      <protection/>
    </xf>
    <xf numFmtId="0" fontId="4" fillId="0" borderId="0" xfId="59" applyNumberFormat="1" applyFont="1" applyFill="1" applyBorder="1" applyAlignment="1" applyProtection="1">
      <alignment horizontal="right" wrapText="1"/>
      <protection/>
    </xf>
    <xf numFmtId="0" fontId="4" fillId="0" borderId="11" xfId="59" applyNumberFormat="1" applyFont="1" applyFill="1" applyBorder="1" applyAlignment="1" applyProtection="1">
      <alignment horizontal="right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10" xfId="59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0" fontId="4" fillId="0" borderId="0" xfId="62" applyNumberFormat="1" applyFont="1" applyFill="1" applyAlignment="1">
      <alignment horizontal="right" wrapText="1"/>
      <protection/>
    </xf>
    <xf numFmtId="0" fontId="4" fillId="0" borderId="0" xfId="62" applyNumberFormat="1" applyFont="1" applyFill="1" applyBorder="1" applyAlignment="1" applyProtection="1">
      <alignment horizontal="right" wrapText="1"/>
      <protection/>
    </xf>
    <xf numFmtId="0" fontId="4" fillId="0" borderId="0" xfId="59" applyNumberFormat="1" applyFont="1" applyFill="1" applyAlignment="1">
      <alignment wrapText="1"/>
      <protection/>
    </xf>
    <xf numFmtId="43" fontId="4" fillId="0" borderId="0" xfId="42" applyFont="1" applyFill="1" applyAlignment="1" applyProtection="1">
      <alignment horizontal="right" wrapText="1"/>
      <protection/>
    </xf>
    <xf numFmtId="43" fontId="4" fillId="0" borderId="10" xfId="42" applyFont="1" applyFill="1" applyBorder="1" applyAlignment="1">
      <alignment horizontal="right" wrapText="1"/>
    </xf>
    <xf numFmtId="43" fontId="4" fillId="0" borderId="12" xfId="42" applyFont="1" applyFill="1" applyBorder="1" applyAlignment="1" applyProtection="1">
      <alignment horizontal="right" wrapText="1"/>
      <protection/>
    </xf>
    <xf numFmtId="0" fontId="5" fillId="0" borderId="0" xfId="59" applyFont="1" applyFill="1" applyBorder="1" applyAlignment="1">
      <alignment horizontal="left" vertical="top"/>
      <protection/>
    </xf>
    <xf numFmtId="0" fontId="4" fillId="0" borderId="0" xfId="59" applyNumberFormat="1" applyFont="1" applyFill="1" applyBorder="1" applyAlignment="1">
      <alignment wrapText="1"/>
      <protection/>
    </xf>
    <xf numFmtId="43" fontId="4" fillId="0" borderId="0" xfId="42" applyFont="1" applyFill="1" applyBorder="1" applyAlignment="1">
      <alignment horizontal="right" wrapText="1"/>
    </xf>
    <xf numFmtId="0" fontId="4" fillId="0" borderId="10" xfId="59" applyNumberFormat="1" applyFont="1" applyFill="1" applyBorder="1" applyAlignment="1">
      <alignment horizontal="left" vertical="top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12" xfId="59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>
      <alignment horizontal="right" wrapText="1"/>
    </xf>
    <xf numFmtId="43" fontId="4" fillId="0" borderId="12" xfId="42" applyFont="1" applyFill="1" applyBorder="1" applyAlignment="1">
      <alignment horizontal="right" wrapText="1"/>
    </xf>
    <xf numFmtId="0" fontId="4" fillId="0" borderId="11" xfId="59" applyFont="1" applyFill="1" applyBorder="1" applyAlignment="1">
      <alignment horizontal="left" vertical="top" wrapText="1"/>
      <protection/>
    </xf>
    <xf numFmtId="192" fontId="4" fillId="0" borderId="11" xfId="59" applyNumberFormat="1" applyFont="1" applyFill="1" applyBorder="1" applyAlignment="1">
      <alignment horizontal="right" vertical="top" wrapText="1"/>
      <protection/>
    </xf>
    <xf numFmtId="0" fontId="4" fillId="0" borderId="11" xfId="59" applyFont="1" applyFill="1" applyBorder="1" applyAlignment="1" applyProtection="1">
      <alignment horizontal="left" vertical="top" wrapText="1"/>
      <protection/>
    </xf>
    <xf numFmtId="43" fontId="4" fillId="0" borderId="11" xfId="42" applyFont="1" applyFill="1" applyBorder="1" applyAlignment="1" applyProtection="1">
      <alignment horizontal="right" wrapText="1"/>
      <protection/>
    </xf>
    <xf numFmtId="0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42" applyNumberFormat="1" applyFont="1" applyFill="1" applyAlignment="1">
      <alignment horizontal="right" wrapText="1"/>
    </xf>
    <xf numFmtId="43" fontId="4" fillId="0" borderId="11" xfId="42" applyFont="1" applyFill="1" applyBorder="1" applyAlignment="1">
      <alignment horizontal="right" wrapText="1"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 wrapText="1"/>
    </xf>
    <xf numFmtId="0" fontId="4" fillId="0" borderId="10" xfId="59" applyNumberFormat="1" applyFont="1" applyFill="1" applyBorder="1" applyAlignment="1">
      <alignment horizontal="right" wrapText="1"/>
      <protection/>
    </xf>
    <xf numFmtId="0" fontId="4" fillId="0" borderId="10" xfId="42" applyNumberFormat="1" applyFont="1" applyFill="1" applyBorder="1" applyAlignment="1">
      <alignment horizontal="right" wrapText="1"/>
    </xf>
    <xf numFmtId="0" fontId="4" fillId="0" borderId="11" xfId="59" applyNumberFormat="1" applyFont="1" applyFill="1" applyBorder="1" applyAlignment="1">
      <alignment horizontal="right" wrapText="1"/>
      <protection/>
    </xf>
    <xf numFmtId="0" fontId="4" fillId="0" borderId="0" xfId="62" applyNumberFormat="1" applyFont="1" applyFill="1" applyAlignment="1" applyProtection="1">
      <alignment horizontal="right" wrapText="1"/>
      <protection/>
    </xf>
    <xf numFmtId="0" fontId="4" fillId="0" borderId="11" xfId="61" applyFont="1" applyFill="1" applyBorder="1" applyAlignment="1" applyProtection="1">
      <alignment vertical="top"/>
      <protection/>
    </xf>
    <xf numFmtId="0" fontId="4" fillId="0" borderId="10" xfId="59" applyFont="1" applyFill="1" applyBorder="1" applyAlignment="1">
      <alignment horizontal="right" vertical="top" wrapText="1"/>
      <protection/>
    </xf>
    <xf numFmtId="0" fontId="4" fillId="0" borderId="0" xfId="59" applyFont="1" applyFill="1" applyBorder="1" applyAlignment="1">
      <alignment horizontal="left" vertical="top" wrapText="1"/>
      <protection/>
    </xf>
    <xf numFmtId="0" fontId="4" fillId="0" borderId="0" xfId="59" applyFont="1" applyFill="1" applyAlignment="1">
      <alignment horizontal="right" vertical="top" wrapText="1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4" fillId="0" borderId="11" xfId="60" applyNumberFormat="1" applyFont="1" applyFill="1" applyBorder="1" applyAlignment="1" applyProtection="1">
      <alignment horizontal="center"/>
      <protection/>
    </xf>
    <xf numFmtId="0" fontId="4" fillId="0" borderId="0" xfId="60" applyNumberFormat="1" applyFont="1" applyFill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7.5.04" xfId="57"/>
    <cellStyle name="Normal_BUDGET FOR  03-04" xfId="58"/>
    <cellStyle name="Normal_budget for 03-04" xfId="59"/>
    <cellStyle name="Normal_BUDGET-2000" xfId="60"/>
    <cellStyle name="Normal_budgetDocNIC02-03" xfId="61"/>
    <cellStyle name="Normal_DEMAND1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53"/>
  <sheetViews>
    <sheetView tabSelected="1" view="pageBreakPreview" zoomScaleSheetLayoutView="100" zoomScalePageLayoutView="0" workbookViewId="0" topLeftCell="C209">
      <selection activeCell="C241" sqref="A241:IV260"/>
    </sheetView>
  </sheetViews>
  <sheetFormatPr defaultColWidth="11.00390625" defaultRowHeight="12.75"/>
  <cols>
    <col min="1" max="1" width="6.421875" style="31" customWidth="1"/>
    <col min="2" max="2" width="8.140625" style="1" customWidth="1"/>
    <col min="3" max="3" width="34.57421875" style="2" customWidth="1"/>
    <col min="4" max="4" width="8.57421875" style="53" customWidth="1"/>
    <col min="5" max="5" width="9.421875" style="53" customWidth="1"/>
    <col min="6" max="6" width="8.421875" style="2" customWidth="1"/>
    <col min="7" max="7" width="8.57421875" style="2" customWidth="1"/>
    <col min="8" max="8" width="8.57421875" style="53" customWidth="1"/>
    <col min="9" max="9" width="8.421875" style="2" customWidth="1"/>
    <col min="10" max="10" width="8.57421875" style="53" customWidth="1"/>
    <col min="11" max="11" width="8.140625" style="53" bestFit="1" customWidth="1"/>
    <col min="12" max="12" width="8.421875" style="2" customWidth="1"/>
    <col min="13" max="16384" width="11.00390625" style="2" customWidth="1"/>
  </cols>
  <sheetData>
    <row r="1" spans="3:12" ht="12.75">
      <c r="C1" s="5"/>
      <c r="D1" s="65"/>
      <c r="E1" s="65" t="s">
        <v>129</v>
      </c>
      <c r="F1" s="5"/>
      <c r="G1" s="5"/>
      <c r="H1" s="65"/>
      <c r="I1" s="5"/>
      <c r="J1" s="65"/>
      <c r="K1" s="65"/>
      <c r="L1" s="5"/>
    </row>
    <row r="2" spans="5:12" ht="12.75">
      <c r="E2" s="68" t="s">
        <v>130</v>
      </c>
      <c r="G2" s="5"/>
      <c r="H2" s="65"/>
      <c r="I2" s="5"/>
      <c r="J2" s="65"/>
      <c r="K2" s="65"/>
      <c r="L2" s="5"/>
    </row>
    <row r="3" spans="5:12" ht="12.75">
      <c r="E3" s="68"/>
      <c r="G3" s="5"/>
      <c r="H3" s="65"/>
      <c r="I3" s="5"/>
      <c r="J3" s="65"/>
      <c r="K3" s="65"/>
      <c r="L3" s="5"/>
    </row>
    <row r="4" spans="2:12" ht="12.75" hidden="1">
      <c r="B4" s="131" t="s">
        <v>147</v>
      </c>
      <c r="C4" s="131"/>
      <c r="D4" s="131"/>
      <c r="E4" s="68">
        <v>2075</v>
      </c>
      <c r="F4" s="2" t="s">
        <v>137</v>
      </c>
      <c r="G4" s="5"/>
      <c r="H4" s="65"/>
      <c r="I4" s="5"/>
      <c r="J4" s="65"/>
      <c r="K4" s="65"/>
      <c r="L4" s="5"/>
    </row>
    <row r="5" spans="4:12" ht="12.75">
      <c r="D5" s="58" t="s">
        <v>148</v>
      </c>
      <c r="E5" s="68">
        <v>2407</v>
      </c>
      <c r="F5" s="6" t="s">
        <v>0</v>
      </c>
      <c r="G5" s="5"/>
      <c r="H5" s="65"/>
      <c r="I5" s="5"/>
      <c r="J5" s="65"/>
      <c r="K5" s="65"/>
      <c r="L5" s="5"/>
    </row>
    <row r="6" spans="4:12" ht="12.75">
      <c r="D6" s="58" t="s">
        <v>1</v>
      </c>
      <c r="E6" s="68">
        <v>2851</v>
      </c>
      <c r="F6" s="6" t="s">
        <v>2</v>
      </c>
      <c r="G6" s="5"/>
      <c r="H6" s="65"/>
      <c r="I6" s="5"/>
      <c r="J6" s="65"/>
      <c r="K6" s="65"/>
      <c r="L6" s="5"/>
    </row>
    <row r="7" spans="4:12" ht="12.75">
      <c r="D7" s="58"/>
      <c r="E7" s="68">
        <v>2852</v>
      </c>
      <c r="F7" s="6" t="s">
        <v>3</v>
      </c>
      <c r="G7" s="5"/>
      <c r="H7" s="65"/>
      <c r="I7" s="5"/>
      <c r="J7" s="65"/>
      <c r="K7" s="65"/>
      <c r="L7" s="5"/>
    </row>
    <row r="8" spans="4:12" ht="12.75">
      <c r="D8" s="58" t="s">
        <v>142</v>
      </c>
      <c r="E8" s="63">
        <v>3475</v>
      </c>
      <c r="F8" s="64" t="s">
        <v>138</v>
      </c>
      <c r="G8" s="65"/>
      <c r="H8" s="65"/>
      <c r="I8" s="65"/>
      <c r="J8" s="65"/>
      <c r="K8" s="65"/>
      <c r="L8" s="65"/>
    </row>
    <row r="9" spans="4:12" ht="12.75">
      <c r="D9" s="58" t="s">
        <v>149</v>
      </c>
      <c r="E9" s="66">
        <v>4851</v>
      </c>
      <c r="F9" s="67" t="s">
        <v>4</v>
      </c>
      <c r="G9" s="65"/>
      <c r="H9" s="65"/>
      <c r="I9" s="65"/>
      <c r="J9" s="65"/>
      <c r="K9" s="65"/>
      <c r="L9" s="65"/>
    </row>
    <row r="10" spans="4:12" ht="12.75">
      <c r="D10" s="58" t="s">
        <v>5</v>
      </c>
      <c r="E10" s="68">
        <v>4860</v>
      </c>
      <c r="F10" s="69" t="s">
        <v>6</v>
      </c>
      <c r="G10" s="65"/>
      <c r="H10" s="65"/>
      <c r="I10" s="65"/>
      <c r="J10" s="65"/>
      <c r="K10" s="65"/>
      <c r="L10" s="65"/>
    </row>
    <row r="11" spans="4:12" ht="12.75">
      <c r="D11" s="58" t="s">
        <v>192</v>
      </c>
      <c r="E11" s="68">
        <v>7475</v>
      </c>
      <c r="F11" s="69" t="s">
        <v>188</v>
      </c>
      <c r="G11" s="65"/>
      <c r="H11" s="65"/>
      <c r="I11" s="65"/>
      <c r="J11" s="65"/>
      <c r="K11" s="65"/>
      <c r="L11" s="65"/>
    </row>
    <row r="12" spans="4:12" ht="12.75">
      <c r="D12" s="58"/>
      <c r="E12" s="68"/>
      <c r="F12" s="69"/>
      <c r="G12" s="65"/>
      <c r="H12" s="65"/>
      <c r="I12" s="65"/>
      <c r="J12" s="65"/>
      <c r="K12" s="65"/>
      <c r="L12" s="65"/>
    </row>
    <row r="13" spans="1:12" ht="12.75">
      <c r="A13" s="59" t="s">
        <v>186</v>
      </c>
      <c r="F13" s="53"/>
      <c r="G13" s="53"/>
      <c r="I13" s="53"/>
      <c r="L13" s="53"/>
    </row>
    <row r="14" spans="4:12" ht="12.75">
      <c r="D14" s="70"/>
      <c r="E14" s="71" t="s">
        <v>140</v>
      </c>
      <c r="F14" s="71" t="s">
        <v>141</v>
      </c>
      <c r="G14" s="71" t="s">
        <v>14</v>
      </c>
      <c r="H14" s="72"/>
      <c r="I14" s="53"/>
      <c r="L14" s="53"/>
    </row>
    <row r="15" spans="4:12" ht="12.75">
      <c r="D15" s="73" t="s">
        <v>7</v>
      </c>
      <c r="E15" s="74">
        <f>L197</f>
        <v>166006</v>
      </c>
      <c r="F15" s="120">
        <f>L233</f>
        <v>410000</v>
      </c>
      <c r="G15" s="74">
        <f>F15+E15</f>
        <v>576006</v>
      </c>
      <c r="H15" s="72"/>
      <c r="I15" s="53"/>
      <c r="L15" s="53"/>
    </row>
    <row r="16" spans="1:12" ht="12.75">
      <c r="A16" s="59" t="s">
        <v>139</v>
      </c>
      <c r="F16" s="53"/>
      <c r="G16" s="53"/>
      <c r="I16" s="53"/>
      <c r="L16" s="53"/>
    </row>
    <row r="17" spans="1:12" ht="13.5">
      <c r="A17" s="32"/>
      <c r="B17" s="7"/>
      <c r="C17" s="8"/>
      <c r="D17" s="75"/>
      <c r="E17" s="75"/>
      <c r="F17" s="75"/>
      <c r="G17" s="75"/>
      <c r="H17" s="75"/>
      <c r="I17" s="76"/>
      <c r="J17" s="77"/>
      <c r="K17" s="78"/>
      <c r="L17" s="79" t="s">
        <v>194</v>
      </c>
    </row>
    <row r="18" spans="1:12" s="10" customFormat="1" ht="13.5" customHeight="1">
      <c r="A18" s="33"/>
      <c r="B18" s="9"/>
      <c r="C18" s="29"/>
      <c r="D18" s="133" t="s">
        <v>8</v>
      </c>
      <c r="E18" s="133"/>
      <c r="F18" s="134" t="s">
        <v>9</v>
      </c>
      <c r="G18" s="134"/>
      <c r="H18" s="134" t="s">
        <v>10</v>
      </c>
      <c r="I18" s="134"/>
      <c r="J18" s="134" t="s">
        <v>9</v>
      </c>
      <c r="K18" s="134"/>
      <c r="L18" s="134"/>
    </row>
    <row r="19" spans="1:12" s="10" customFormat="1" ht="13.5" customHeight="1">
      <c r="A19" s="34"/>
      <c r="B19" s="11"/>
      <c r="C19" s="30" t="s">
        <v>11</v>
      </c>
      <c r="D19" s="132" t="s">
        <v>157</v>
      </c>
      <c r="E19" s="132"/>
      <c r="F19" s="132" t="s">
        <v>173</v>
      </c>
      <c r="G19" s="132"/>
      <c r="H19" s="132" t="s">
        <v>173</v>
      </c>
      <c r="I19" s="132"/>
      <c r="J19" s="132" t="s">
        <v>185</v>
      </c>
      <c r="K19" s="132"/>
      <c r="L19" s="132"/>
    </row>
    <row r="20" spans="1:12" s="10" customFormat="1" ht="13.5" customHeight="1">
      <c r="A20" s="35"/>
      <c r="B20" s="12"/>
      <c r="C20" s="13"/>
      <c r="D20" s="80" t="s">
        <v>12</v>
      </c>
      <c r="E20" s="80" t="s">
        <v>13</v>
      </c>
      <c r="F20" s="80" t="s">
        <v>12</v>
      </c>
      <c r="G20" s="80" t="s">
        <v>13</v>
      </c>
      <c r="H20" s="80" t="s">
        <v>12</v>
      </c>
      <c r="I20" s="80" t="s">
        <v>13</v>
      </c>
      <c r="J20" s="80" t="s">
        <v>12</v>
      </c>
      <c r="K20" s="80" t="s">
        <v>13</v>
      </c>
      <c r="L20" s="80" t="s">
        <v>14</v>
      </c>
    </row>
    <row r="21" spans="1:12" s="10" customFormat="1" ht="8.25" customHeight="1">
      <c r="A21" s="34"/>
      <c r="B21" s="11"/>
      <c r="C21" s="51"/>
      <c r="D21" s="81"/>
      <c r="E21" s="81"/>
      <c r="F21" s="81"/>
      <c r="G21" s="81"/>
      <c r="H21" s="81"/>
      <c r="I21" s="81"/>
      <c r="J21" s="81"/>
      <c r="K21" s="81"/>
      <c r="L21" s="81"/>
    </row>
    <row r="22" spans="1:12" ht="13.5" customHeight="1">
      <c r="A22" s="36"/>
      <c r="B22" s="15"/>
      <c r="C22" s="16" t="s">
        <v>15</v>
      </c>
      <c r="D22" s="52"/>
      <c r="E22" s="52"/>
      <c r="F22" s="52"/>
      <c r="G22" s="82"/>
      <c r="H22" s="52"/>
      <c r="I22" s="52"/>
      <c r="J22" s="52"/>
      <c r="K22" s="52"/>
      <c r="L22" s="52"/>
    </row>
    <row r="23" spans="1:12" ht="13.5" customHeight="1">
      <c r="A23" s="36" t="s">
        <v>16</v>
      </c>
      <c r="B23" s="40">
        <v>2407</v>
      </c>
      <c r="C23" s="16" t="s">
        <v>0</v>
      </c>
      <c r="F23" s="53"/>
      <c r="G23" s="53"/>
      <c r="I23" s="53"/>
      <c r="L23" s="53"/>
    </row>
    <row r="24" spans="1:12" ht="13.5" customHeight="1">
      <c r="A24" s="36"/>
      <c r="B24" s="41">
        <v>1</v>
      </c>
      <c r="C24" s="14" t="s">
        <v>151</v>
      </c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13.5" customHeight="1">
      <c r="A25" s="36"/>
      <c r="B25" s="42">
        <v>1.8</v>
      </c>
      <c r="C25" s="16" t="s">
        <v>17</v>
      </c>
      <c r="D25" s="55"/>
      <c r="E25" s="55"/>
      <c r="F25" s="55"/>
      <c r="G25" s="55"/>
      <c r="H25" s="55"/>
      <c r="I25" s="55"/>
      <c r="J25" s="55"/>
      <c r="K25" s="55"/>
      <c r="L25" s="55"/>
    </row>
    <row r="26" spans="1:12" ht="13.5" customHeight="1">
      <c r="A26" s="36"/>
      <c r="B26" s="15">
        <v>60</v>
      </c>
      <c r="C26" s="14" t="s">
        <v>18</v>
      </c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13.5" customHeight="1">
      <c r="A27" s="36"/>
      <c r="B27" s="17" t="s">
        <v>19</v>
      </c>
      <c r="C27" s="14" t="s">
        <v>49</v>
      </c>
      <c r="D27" s="87">
        <v>0</v>
      </c>
      <c r="E27" s="93">
        <v>13258</v>
      </c>
      <c r="F27" s="84" t="s">
        <v>184</v>
      </c>
      <c r="G27" s="93">
        <v>8500</v>
      </c>
      <c r="H27" s="87">
        <v>0</v>
      </c>
      <c r="I27" s="93">
        <v>10500</v>
      </c>
      <c r="J27" s="87">
        <v>0</v>
      </c>
      <c r="K27" s="93">
        <v>11600</v>
      </c>
      <c r="L27" s="52">
        <f>SUM(J27:K27)</f>
        <v>11600</v>
      </c>
    </row>
    <row r="28" spans="1:12" ht="13.5" customHeight="1">
      <c r="A28" s="36"/>
      <c r="B28" s="17" t="s">
        <v>20</v>
      </c>
      <c r="C28" s="14" t="s">
        <v>21</v>
      </c>
      <c r="D28" s="87">
        <v>0</v>
      </c>
      <c r="E28" s="93">
        <v>2400</v>
      </c>
      <c r="F28" s="84" t="s">
        <v>184</v>
      </c>
      <c r="G28" s="93">
        <v>3219</v>
      </c>
      <c r="H28" s="87">
        <v>0</v>
      </c>
      <c r="I28" s="93">
        <v>3219</v>
      </c>
      <c r="J28" s="87">
        <v>0</v>
      </c>
      <c r="K28" s="93">
        <v>3123</v>
      </c>
      <c r="L28" s="52">
        <f>SUM(J28:K28)</f>
        <v>3123</v>
      </c>
    </row>
    <row r="29" spans="1:12" ht="13.5" customHeight="1">
      <c r="A29" s="36"/>
      <c r="B29" s="17" t="s">
        <v>22</v>
      </c>
      <c r="C29" s="14" t="s">
        <v>23</v>
      </c>
      <c r="D29" s="87">
        <v>0</v>
      </c>
      <c r="E29" s="93">
        <v>8500</v>
      </c>
      <c r="F29" s="84" t="s">
        <v>184</v>
      </c>
      <c r="G29" s="93">
        <v>10369</v>
      </c>
      <c r="H29" s="87">
        <v>0</v>
      </c>
      <c r="I29" s="93">
        <v>10369</v>
      </c>
      <c r="J29" s="87">
        <v>0</v>
      </c>
      <c r="K29" s="93">
        <v>10332</v>
      </c>
      <c r="L29" s="52">
        <f>SUM(J29:K29)</f>
        <v>10332</v>
      </c>
    </row>
    <row r="30" spans="1:12" ht="25.5">
      <c r="A30" s="36"/>
      <c r="B30" s="17" t="s">
        <v>24</v>
      </c>
      <c r="C30" s="14" t="s">
        <v>25</v>
      </c>
      <c r="D30" s="87">
        <v>0</v>
      </c>
      <c r="E30" s="93">
        <v>11000</v>
      </c>
      <c r="F30" s="84" t="s">
        <v>184</v>
      </c>
      <c r="G30" s="93">
        <v>11389</v>
      </c>
      <c r="H30" s="87">
        <v>0</v>
      </c>
      <c r="I30" s="93">
        <v>11389</v>
      </c>
      <c r="J30" s="87">
        <v>0</v>
      </c>
      <c r="K30" s="93">
        <v>13362</v>
      </c>
      <c r="L30" s="52">
        <f>SUM(J30:K30)</f>
        <v>13362</v>
      </c>
    </row>
    <row r="31" spans="1:12" ht="12.75">
      <c r="A31" s="36" t="s">
        <v>14</v>
      </c>
      <c r="B31" s="15">
        <v>60</v>
      </c>
      <c r="C31" s="14" t="s">
        <v>18</v>
      </c>
      <c r="D31" s="103">
        <f aca="true" t="shared" si="0" ref="D31:L31">SUM(D27:D30)</f>
        <v>0</v>
      </c>
      <c r="E31" s="109">
        <f t="shared" si="0"/>
        <v>35158</v>
      </c>
      <c r="F31" s="103">
        <f t="shared" si="0"/>
        <v>0</v>
      </c>
      <c r="G31" s="109">
        <f t="shared" si="0"/>
        <v>33477</v>
      </c>
      <c r="H31" s="103">
        <f t="shared" si="0"/>
        <v>0</v>
      </c>
      <c r="I31" s="109">
        <f t="shared" si="0"/>
        <v>35477</v>
      </c>
      <c r="J31" s="103">
        <f t="shared" si="0"/>
        <v>0</v>
      </c>
      <c r="K31" s="109">
        <f t="shared" si="0"/>
        <v>38417</v>
      </c>
      <c r="L31" s="109">
        <f t="shared" si="0"/>
        <v>38417</v>
      </c>
    </row>
    <row r="32" spans="1:12" ht="12.75">
      <c r="A32" s="36" t="s">
        <v>14</v>
      </c>
      <c r="B32" s="42">
        <v>1.8</v>
      </c>
      <c r="C32" s="16" t="s">
        <v>17</v>
      </c>
      <c r="D32" s="103">
        <f aca="true" t="shared" si="1" ref="D32:L34">D31</f>
        <v>0</v>
      </c>
      <c r="E32" s="109">
        <f t="shared" si="1"/>
        <v>35158</v>
      </c>
      <c r="F32" s="103">
        <f t="shared" si="1"/>
        <v>0</v>
      </c>
      <c r="G32" s="109">
        <f t="shared" si="1"/>
        <v>33477</v>
      </c>
      <c r="H32" s="103">
        <f t="shared" si="1"/>
        <v>0</v>
      </c>
      <c r="I32" s="109">
        <f t="shared" si="1"/>
        <v>35477</v>
      </c>
      <c r="J32" s="103">
        <f t="shared" si="1"/>
        <v>0</v>
      </c>
      <c r="K32" s="109">
        <f t="shared" si="1"/>
        <v>38417</v>
      </c>
      <c r="L32" s="109">
        <f t="shared" si="1"/>
        <v>38417</v>
      </c>
    </row>
    <row r="33" spans="1:12" ht="12.75">
      <c r="A33" s="36" t="s">
        <v>14</v>
      </c>
      <c r="B33" s="41">
        <v>1</v>
      </c>
      <c r="C33" s="14" t="s">
        <v>151</v>
      </c>
      <c r="D33" s="103">
        <f t="shared" si="1"/>
        <v>0</v>
      </c>
      <c r="E33" s="109">
        <f t="shared" si="1"/>
        <v>35158</v>
      </c>
      <c r="F33" s="103">
        <f t="shared" si="1"/>
        <v>0</v>
      </c>
      <c r="G33" s="109">
        <f t="shared" si="1"/>
        <v>33477</v>
      </c>
      <c r="H33" s="103">
        <f t="shared" si="1"/>
        <v>0</v>
      </c>
      <c r="I33" s="109">
        <f t="shared" si="1"/>
        <v>35477</v>
      </c>
      <c r="J33" s="103">
        <f t="shared" si="1"/>
        <v>0</v>
      </c>
      <c r="K33" s="109">
        <f t="shared" si="1"/>
        <v>38417</v>
      </c>
      <c r="L33" s="109">
        <f t="shared" si="1"/>
        <v>38417</v>
      </c>
    </row>
    <row r="34" spans="1:12" ht="12.75">
      <c r="A34" s="14" t="s">
        <v>14</v>
      </c>
      <c r="B34" s="40">
        <v>2407</v>
      </c>
      <c r="C34" s="16" t="s">
        <v>0</v>
      </c>
      <c r="D34" s="103">
        <f t="shared" si="1"/>
        <v>0</v>
      </c>
      <c r="E34" s="109">
        <f t="shared" si="1"/>
        <v>35158</v>
      </c>
      <c r="F34" s="103">
        <f t="shared" si="1"/>
        <v>0</v>
      </c>
      <c r="G34" s="109">
        <f t="shared" si="1"/>
        <v>33477</v>
      </c>
      <c r="H34" s="103">
        <f t="shared" si="1"/>
        <v>0</v>
      </c>
      <c r="I34" s="109">
        <f t="shared" si="1"/>
        <v>35477</v>
      </c>
      <c r="J34" s="103">
        <f t="shared" si="1"/>
        <v>0</v>
      </c>
      <c r="K34" s="109">
        <f t="shared" si="1"/>
        <v>38417</v>
      </c>
      <c r="L34" s="109">
        <f t="shared" si="1"/>
        <v>38417</v>
      </c>
    </row>
    <row r="35" spans="1:12" ht="8.25" customHeight="1">
      <c r="A35" s="14"/>
      <c r="B35" s="40"/>
      <c r="C35" s="14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2.75">
      <c r="A36" s="36" t="s">
        <v>16</v>
      </c>
      <c r="B36" s="40">
        <v>2851</v>
      </c>
      <c r="C36" s="16" t="s">
        <v>2</v>
      </c>
      <c r="D36" s="57"/>
      <c r="E36" s="57"/>
      <c r="F36" s="57"/>
      <c r="G36" s="57"/>
      <c r="H36" s="57"/>
      <c r="I36" s="57"/>
      <c r="J36" s="57"/>
      <c r="K36" s="57"/>
      <c r="L36" s="57"/>
    </row>
    <row r="37" spans="1:12" ht="12.75">
      <c r="A37" s="36"/>
      <c r="B37" s="43">
        <v>0.001</v>
      </c>
      <c r="C37" s="16" t="s">
        <v>26</v>
      </c>
      <c r="D37" s="57"/>
      <c r="E37" s="57"/>
      <c r="F37" s="57"/>
      <c r="G37" s="57"/>
      <c r="H37" s="57"/>
      <c r="I37" s="57"/>
      <c r="J37" s="57"/>
      <c r="K37" s="57"/>
      <c r="L37" s="57"/>
    </row>
    <row r="38" spans="1:12" ht="25.5">
      <c r="A38" s="36"/>
      <c r="B38" s="15">
        <v>60</v>
      </c>
      <c r="C38" s="14" t="s">
        <v>27</v>
      </c>
      <c r="D38" s="57"/>
      <c r="E38" s="57"/>
      <c r="F38" s="57"/>
      <c r="G38" s="57"/>
      <c r="H38" s="57"/>
      <c r="I38" s="57"/>
      <c r="J38" s="57"/>
      <c r="K38" s="57"/>
      <c r="L38" s="57"/>
    </row>
    <row r="39" spans="1:12" ht="25.5">
      <c r="A39" s="49"/>
      <c r="B39" s="88" t="s">
        <v>28</v>
      </c>
      <c r="C39" s="50" t="s">
        <v>29</v>
      </c>
      <c r="D39" s="124">
        <v>2903</v>
      </c>
      <c r="E39" s="96">
        <v>19642</v>
      </c>
      <c r="F39" s="124">
        <v>1500</v>
      </c>
      <c r="G39" s="96">
        <v>15659</v>
      </c>
      <c r="H39" s="124">
        <v>1500</v>
      </c>
      <c r="I39" s="96">
        <v>15659</v>
      </c>
      <c r="J39" s="125">
        <v>1680</v>
      </c>
      <c r="K39" s="96">
        <v>16602</v>
      </c>
      <c r="L39" s="56">
        <f aca="true" t="shared" si="2" ref="L39:L45">SUM(J39:K39)</f>
        <v>18282</v>
      </c>
    </row>
    <row r="40" spans="1:12" ht="25.5">
      <c r="A40" s="36"/>
      <c r="B40" s="17" t="s">
        <v>30</v>
      </c>
      <c r="C40" s="14" t="s">
        <v>31</v>
      </c>
      <c r="D40" s="90">
        <v>340</v>
      </c>
      <c r="E40" s="91">
        <v>125</v>
      </c>
      <c r="F40" s="90">
        <v>100</v>
      </c>
      <c r="G40" s="91">
        <v>113</v>
      </c>
      <c r="H40" s="90">
        <v>200</v>
      </c>
      <c r="I40" s="91">
        <v>113</v>
      </c>
      <c r="J40" s="83">
        <v>0</v>
      </c>
      <c r="K40" s="91">
        <v>113</v>
      </c>
      <c r="L40" s="58">
        <f t="shared" si="2"/>
        <v>113</v>
      </c>
    </row>
    <row r="41" spans="1:12" ht="25.5">
      <c r="A41" s="36"/>
      <c r="B41" s="17" t="s">
        <v>32</v>
      </c>
      <c r="C41" s="14" t="s">
        <v>33</v>
      </c>
      <c r="D41" s="90">
        <v>3846</v>
      </c>
      <c r="E41" s="91">
        <v>329</v>
      </c>
      <c r="F41" s="90">
        <v>600</v>
      </c>
      <c r="G41" s="91">
        <v>302</v>
      </c>
      <c r="H41" s="90">
        <v>2202</v>
      </c>
      <c r="I41" s="91">
        <v>302</v>
      </c>
      <c r="J41" s="118">
        <v>400</v>
      </c>
      <c r="K41" s="91">
        <v>347</v>
      </c>
      <c r="L41" s="58">
        <f t="shared" si="2"/>
        <v>747</v>
      </c>
    </row>
    <row r="42" spans="1:12" ht="25.5">
      <c r="A42" s="36"/>
      <c r="B42" s="17" t="s">
        <v>174</v>
      </c>
      <c r="C42" s="14" t="s">
        <v>91</v>
      </c>
      <c r="D42" s="83">
        <v>0</v>
      </c>
      <c r="E42" s="101">
        <v>0</v>
      </c>
      <c r="F42" s="118">
        <v>8</v>
      </c>
      <c r="G42" s="86" t="s">
        <v>184</v>
      </c>
      <c r="H42" s="118">
        <v>8</v>
      </c>
      <c r="I42" s="101">
        <v>0</v>
      </c>
      <c r="J42" s="83">
        <v>0</v>
      </c>
      <c r="K42" s="101">
        <v>0</v>
      </c>
      <c r="L42" s="101">
        <f t="shared" si="2"/>
        <v>0</v>
      </c>
    </row>
    <row r="43" spans="1:12" ht="25.5">
      <c r="A43" s="36"/>
      <c r="B43" s="17" t="s">
        <v>162</v>
      </c>
      <c r="C43" s="34" t="s">
        <v>161</v>
      </c>
      <c r="D43" s="83">
        <v>0</v>
      </c>
      <c r="E43" s="101">
        <v>0</v>
      </c>
      <c r="F43" s="118">
        <v>25437</v>
      </c>
      <c r="G43" s="86">
        <v>2886</v>
      </c>
      <c r="H43" s="118">
        <v>25437</v>
      </c>
      <c r="I43" s="86">
        <v>2886</v>
      </c>
      <c r="J43" s="83">
        <v>0</v>
      </c>
      <c r="K43" s="101">
        <v>0</v>
      </c>
      <c r="L43" s="101">
        <f t="shared" si="2"/>
        <v>0</v>
      </c>
    </row>
    <row r="44" spans="1:12" ht="25.5">
      <c r="A44" s="36"/>
      <c r="B44" s="17" t="s">
        <v>19</v>
      </c>
      <c r="C44" s="14" t="s">
        <v>49</v>
      </c>
      <c r="D44" s="83">
        <v>0</v>
      </c>
      <c r="E44" s="101">
        <v>0</v>
      </c>
      <c r="F44" s="118" t="s">
        <v>184</v>
      </c>
      <c r="G44" s="86" t="s">
        <v>184</v>
      </c>
      <c r="H44" s="83">
        <v>0</v>
      </c>
      <c r="I44" s="101">
        <v>0</v>
      </c>
      <c r="J44" s="118">
        <v>300</v>
      </c>
      <c r="K44" s="101">
        <v>0</v>
      </c>
      <c r="L44" s="86">
        <f t="shared" si="2"/>
        <v>300</v>
      </c>
    </row>
    <row r="45" spans="1:12" ht="25.5">
      <c r="A45" s="36"/>
      <c r="B45" s="17" t="s">
        <v>20</v>
      </c>
      <c r="C45" s="14" t="s">
        <v>145</v>
      </c>
      <c r="D45" s="118">
        <v>3184</v>
      </c>
      <c r="E45" s="101">
        <v>0</v>
      </c>
      <c r="F45" s="118" t="s">
        <v>184</v>
      </c>
      <c r="G45" s="86" t="s">
        <v>184</v>
      </c>
      <c r="H45" s="83">
        <v>0</v>
      </c>
      <c r="I45" s="101">
        <v>0</v>
      </c>
      <c r="J45" s="83">
        <v>0</v>
      </c>
      <c r="K45" s="101">
        <v>0</v>
      </c>
      <c r="L45" s="101">
        <f t="shared" si="2"/>
        <v>0</v>
      </c>
    </row>
    <row r="46" spans="1:12" ht="25.5">
      <c r="A46" s="36" t="s">
        <v>14</v>
      </c>
      <c r="B46" s="15">
        <v>60</v>
      </c>
      <c r="C46" s="14" t="s">
        <v>27</v>
      </c>
      <c r="D46" s="109">
        <f aca="true" t="shared" si="3" ref="D46:L46">SUM(D39:D45)</f>
        <v>10273</v>
      </c>
      <c r="E46" s="109">
        <f t="shared" si="3"/>
        <v>20096</v>
      </c>
      <c r="F46" s="109">
        <f t="shared" si="3"/>
        <v>27645</v>
      </c>
      <c r="G46" s="109">
        <f t="shared" si="3"/>
        <v>18960</v>
      </c>
      <c r="H46" s="109">
        <f t="shared" si="3"/>
        <v>29347</v>
      </c>
      <c r="I46" s="109">
        <f t="shared" si="3"/>
        <v>18960</v>
      </c>
      <c r="J46" s="110">
        <f t="shared" si="3"/>
        <v>2380</v>
      </c>
      <c r="K46" s="109">
        <f t="shared" si="3"/>
        <v>17062</v>
      </c>
      <c r="L46" s="109">
        <f t="shared" si="3"/>
        <v>19442</v>
      </c>
    </row>
    <row r="47" spans="1:12" ht="12.75">
      <c r="A47" s="36" t="s">
        <v>14</v>
      </c>
      <c r="B47" s="43">
        <v>0.001</v>
      </c>
      <c r="C47" s="16" t="s">
        <v>26</v>
      </c>
      <c r="D47" s="109">
        <f aca="true" t="shared" si="4" ref="D47:L47">D46</f>
        <v>10273</v>
      </c>
      <c r="E47" s="109">
        <f t="shared" si="4"/>
        <v>20096</v>
      </c>
      <c r="F47" s="109">
        <f t="shared" si="4"/>
        <v>27645</v>
      </c>
      <c r="G47" s="109">
        <f t="shared" si="4"/>
        <v>18960</v>
      </c>
      <c r="H47" s="109">
        <f t="shared" si="4"/>
        <v>29347</v>
      </c>
      <c r="I47" s="109">
        <f t="shared" si="4"/>
        <v>18960</v>
      </c>
      <c r="J47" s="110">
        <f t="shared" si="4"/>
        <v>2380</v>
      </c>
      <c r="K47" s="109">
        <f t="shared" si="4"/>
        <v>17062</v>
      </c>
      <c r="L47" s="109">
        <f t="shared" si="4"/>
        <v>19442</v>
      </c>
    </row>
    <row r="48" spans="1:12" ht="12.75">
      <c r="A48" s="36"/>
      <c r="B48" s="44"/>
      <c r="C48" s="16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2.75">
      <c r="A49" s="36"/>
      <c r="B49" s="43">
        <v>0.003</v>
      </c>
      <c r="C49" s="16" t="s">
        <v>34</v>
      </c>
      <c r="D49" s="57"/>
      <c r="E49" s="57"/>
      <c r="F49" s="57"/>
      <c r="G49" s="57"/>
      <c r="H49" s="57"/>
      <c r="I49" s="57"/>
      <c r="J49" s="57"/>
      <c r="K49" s="57"/>
      <c r="L49" s="57"/>
    </row>
    <row r="50" spans="1:12" ht="12.75">
      <c r="A50" s="36"/>
      <c r="B50" s="15">
        <v>61</v>
      </c>
      <c r="C50" s="14" t="s">
        <v>35</v>
      </c>
      <c r="D50" s="57"/>
      <c r="E50" s="57"/>
      <c r="F50" s="57"/>
      <c r="G50" s="57"/>
      <c r="H50" s="57"/>
      <c r="I50" s="57"/>
      <c r="J50" s="57"/>
      <c r="K50" s="57"/>
      <c r="L50" s="57"/>
    </row>
    <row r="51" spans="1:12" ht="25.5">
      <c r="A51" s="36"/>
      <c r="B51" s="15">
        <v>60</v>
      </c>
      <c r="C51" s="14" t="s">
        <v>36</v>
      </c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25.5">
      <c r="A52" s="36"/>
      <c r="B52" s="17" t="s">
        <v>37</v>
      </c>
      <c r="C52" s="14" t="s">
        <v>29</v>
      </c>
      <c r="D52" s="90">
        <v>6041</v>
      </c>
      <c r="E52" s="91">
        <v>38678</v>
      </c>
      <c r="F52" s="90">
        <v>4000</v>
      </c>
      <c r="G52" s="91">
        <v>27234</v>
      </c>
      <c r="H52" s="90">
        <v>5480</v>
      </c>
      <c r="I52" s="91">
        <v>27234</v>
      </c>
      <c r="J52" s="118">
        <v>4412</v>
      </c>
      <c r="K52" s="91">
        <v>28035</v>
      </c>
      <c r="L52" s="91">
        <f aca="true" t="shared" si="5" ref="L52:L63">SUM(J52:K52)</f>
        <v>32447</v>
      </c>
    </row>
    <row r="53" spans="1:12" ht="25.5">
      <c r="A53" s="36"/>
      <c r="B53" s="17" t="s">
        <v>38</v>
      </c>
      <c r="C53" s="14" t="s">
        <v>39</v>
      </c>
      <c r="D53" s="90">
        <v>1444</v>
      </c>
      <c r="E53" s="101">
        <v>0</v>
      </c>
      <c r="F53" s="90">
        <v>600</v>
      </c>
      <c r="G53" s="86" t="s">
        <v>184</v>
      </c>
      <c r="H53" s="90">
        <v>2395</v>
      </c>
      <c r="I53" s="101">
        <v>0</v>
      </c>
      <c r="J53" s="118">
        <v>1814</v>
      </c>
      <c r="K53" s="101">
        <v>0</v>
      </c>
      <c r="L53" s="86">
        <f t="shared" si="5"/>
        <v>1814</v>
      </c>
    </row>
    <row r="54" spans="1:12" ht="25.5">
      <c r="A54" s="36"/>
      <c r="B54" s="17" t="s">
        <v>40</v>
      </c>
      <c r="C54" s="14" t="s">
        <v>31</v>
      </c>
      <c r="D54" s="92">
        <v>19</v>
      </c>
      <c r="E54" s="93">
        <v>62</v>
      </c>
      <c r="F54" s="92" t="s">
        <v>184</v>
      </c>
      <c r="G54" s="93">
        <v>68</v>
      </c>
      <c r="H54" s="92">
        <v>150</v>
      </c>
      <c r="I54" s="93">
        <v>68</v>
      </c>
      <c r="J54" s="106">
        <v>0</v>
      </c>
      <c r="K54" s="91">
        <v>68</v>
      </c>
      <c r="L54" s="93">
        <f t="shared" si="5"/>
        <v>68</v>
      </c>
    </row>
    <row r="55" spans="1:12" ht="25.5">
      <c r="A55" s="36"/>
      <c r="B55" s="17" t="s">
        <v>41</v>
      </c>
      <c r="C55" s="14" t="s">
        <v>33</v>
      </c>
      <c r="D55" s="90">
        <v>304</v>
      </c>
      <c r="E55" s="91">
        <v>250</v>
      </c>
      <c r="F55" s="90">
        <v>120</v>
      </c>
      <c r="G55" s="91">
        <v>225</v>
      </c>
      <c r="H55" s="90">
        <v>120</v>
      </c>
      <c r="I55" s="91">
        <v>225</v>
      </c>
      <c r="J55" s="85">
        <v>100</v>
      </c>
      <c r="K55" s="91">
        <v>1060</v>
      </c>
      <c r="L55" s="91">
        <f t="shared" si="5"/>
        <v>1160</v>
      </c>
    </row>
    <row r="56" spans="1:12" ht="25.5">
      <c r="A56" s="36"/>
      <c r="B56" s="17" t="s">
        <v>42</v>
      </c>
      <c r="C56" s="14" t="s">
        <v>163</v>
      </c>
      <c r="D56" s="92">
        <v>173</v>
      </c>
      <c r="E56" s="93">
        <v>527</v>
      </c>
      <c r="F56" s="92" t="s">
        <v>184</v>
      </c>
      <c r="G56" s="93">
        <v>2000</v>
      </c>
      <c r="H56" s="106">
        <v>0</v>
      </c>
      <c r="I56" s="93">
        <v>2000</v>
      </c>
      <c r="J56" s="106">
        <v>0</v>
      </c>
      <c r="K56" s="93">
        <v>1500</v>
      </c>
      <c r="L56" s="93">
        <f t="shared" si="5"/>
        <v>1500</v>
      </c>
    </row>
    <row r="57" spans="1:12" ht="25.5">
      <c r="A57" s="36"/>
      <c r="B57" s="17" t="s">
        <v>43</v>
      </c>
      <c r="C57" s="14" t="s">
        <v>44</v>
      </c>
      <c r="D57" s="90">
        <v>42</v>
      </c>
      <c r="E57" s="101">
        <v>0</v>
      </c>
      <c r="F57" s="90" t="s">
        <v>184</v>
      </c>
      <c r="G57" s="118" t="s">
        <v>184</v>
      </c>
      <c r="H57" s="83">
        <v>0</v>
      </c>
      <c r="I57" s="83">
        <v>0</v>
      </c>
      <c r="J57" s="83">
        <v>0</v>
      </c>
      <c r="K57" s="101">
        <v>0</v>
      </c>
      <c r="L57" s="101">
        <f t="shared" si="5"/>
        <v>0</v>
      </c>
    </row>
    <row r="58" spans="1:12" ht="25.5">
      <c r="A58" s="36"/>
      <c r="B58" s="17" t="s">
        <v>45</v>
      </c>
      <c r="C58" s="14" t="s">
        <v>91</v>
      </c>
      <c r="D58" s="86">
        <v>2</v>
      </c>
      <c r="E58" s="91">
        <v>60</v>
      </c>
      <c r="F58" s="90" t="s">
        <v>184</v>
      </c>
      <c r="G58" s="91">
        <v>42</v>
      </c>
      <c r="H58" s="83">
        <v>0</v>
      </c>
      <c r="I58" s="91">
        <v>42</v>
      </c>
      <c r="J58" s="83">
        <v>0</v>
      </c>
      <c r="K58" s="91">
        <v>42</v>
      </c>
      <c r="L58" s="91">
        <f t="shared" si="5"/>
        <v>42</v>
      </c>
    </row>
    <row r="59" spans="1:12" ht="25.5">
      <c r="A59" s="36"/>
      <c r="B59" s="17" t="s">
        <v>46</v>
      </c>
      <c r="C59" s="14" t="s">
        <v>47</v>
      </c>
      <c r="D59" s="92">
        <v>1116</v>
      </c>
      <c r="E59" s="87">
        <v>0</v>
      </c>
      <c r="F59" s="92">
        <v>1000</v>
      </c>
      <c r="G59" s="85" t="s">
        <v>184</v>
      </c>
      <c r="H59" s="92">
        <v>1103</v>
      </c>
      <c r="I59" s="106">
        <v>0</v>
      </c>
      <c r="J59" s="85">
        <v>1510</v>
      </c>
      <c r="K59" s="106">
        <v>0</v>
      </c>
      <c r="L59" s="84">
        <f t="shared" si="5"/>
        <v>1510</v>
      </c>
    </row>
    <row r="60" spans="1:12" ht="25.5">
      <c r="A60" s="36"/>
      <c r="B60" s="17" t="s">
        <v>48</v>
      </c>
      <c r="C60" s="14" t="s">
        <v>49</v>
      </c>
      <c r="D60" s="92">
        <v>134</v>
      </c>
      <c r="E60" s="87">
        <v>0</v>
      </c>
      <c r="F60" s="92" t="s">
        <v>184</v>
      </c>
      <c r="G60" s="85" t="s">
        <v>184</v>
      </c>
      <c r="H60" s="106">
        <v>0</v>
      </c>
      <c r="I60" s="106">
        <v>0</v>
      </c>
      <c r="J60" s="106">
        <v>0</v>
      </c>
      <c r="K60" s="106">
        <v>0</v>
      </c>
      <c r="L60" s="87">
        <f t="shared" si="5"/>
        <v>0</v>
      </c>
    </row>
    <row r="61" spans="1:12" ht="25.5">
      <c r="A61" s="36"/>
      <c r="B61" s="17" t="s">
        <v>50</v>
      </c>
      <c r="C61" s="14" t="s">
        <v>51</v>
      </c>
      <c r="D61" s="92">
        <v>706</v>
      </c>
      <c r="E61" s="87">
        <v>0</v>
      </c>
      <c r="F61" s="92" t="s">
        <v>184</v>
      </c>
      <c r="G61" s="85" t="s">
        <v>184</v>
      </c>
      <c r="H61" s="106">
        <v>0</v>
      </c>
      <c r="I61" s="106">
        <v>0</v>
      </c>
      <c r="J61" s="106">
        <v>0</v>
      </c>
      <c r="K61" s="106">
        <v>0</v>
      </c>
      <c r="L61" s="87">
        <f t="shared" si="5"/>
        <v>0</v>
      </c>
    </row>
    <row r="62" spans="1:12" ht="25.5">
      <c r="A62" s="36"/>
      <c r="B62" s="17" t="s">
        <v>52</v>
      </c>
      <c r="C62" s="14" t="s">
        <v>34</v>
      </c>
      <c r="D62" s="84">
        <v>10</v>
      </c>
      <c r="E62" s="87">
        <v>0</v>
      </c>
      <c r="F62" s="92" t="s">
        <v>184</v>
      </c>
      <c r="G62" s="85" t="s">
        <v>184</v>
      </c>
      <c r="H62" s="106">
        <v>0</v>
      </c>
      <c r="I62" s="106">
        <v>0</v>
      </c>
      <c r="J62" s="106">
        <v>0</v>
      </c>
      <c r="K62" s="106">
        <v>0</v>
      </c>
      <c r="L62" s="87">
        <f t="shared" si="5"/>
        <v>0</v>
      </c>
    </row>
    <row r="63" spans="1:12" ht="25.5">
      <c r="A63" s="36"/>
      <c r="B63" s="17" t="s">
        <v>146</v>
      </c>
      <c r="C63" s="14" t="s">
        <v>165</v>
      </c>
      <c r="D63" s="89">
        <v>0</v>
      </c>
      <c r="E63" s="89">
        <v>0</v>
      </c>
      <c r="F63" s="125" t="s">
        <v>184</v>
      </c>
      <c r="G63" s="125" t="s">
        <v>184</v>
      </c>
      <c r="H63" s="102">
        <v>0</v>
      </c>
      <c r="I63" s="102">
        <v>0</v>
      </c>
      <c r="J63" s="102">
        <v>0</v>
      </c>
      <c r="K63" s="102">
        <v>0</v>
      </c>
      <c r="L63" s="102">
        <f t="shared" si="5"/>
        <v>0</v>
      </c>
    </row>
    <row r="64" spans="1:12" ht="25.5">
      <c r="A64" s="36" t="s">
        <v>14</v>
      </c>
      <c r="B64" s="15">
        <v>60</v>
      </c>
      <c r="C64" s="14" t="s">
        <v>36</v>
      </c>
      <c r="D64" s="96">
        <f aca="true" t="shared" si="6" ref="D64:L64">SUM(D52:D63)</f>
        <v>9991</v>
      </c>
      <c r="E64" s="96">
        <f t="shared" si="6"/>
        <v>39577</v>
      </c>
      <c r="F64" s="96">
        <f t="shared" si="6"/>
        <v>5720</v>
      </c>
      <c r="G64" s="96">
        <f t="shared" si="6"/>
        <v>29569</v>
      </c>
      <c r="H64" s="96">
        <f t="shared" si="6"/>
        <v>9248</v>
      </c>
      <c r="I64" s="96">
        <f t="shared" si="6"/>
        <v>29569</v>
      </c>
      <c r="J64" s="108">
        <f t="shared" si="6"/>
        <v>7836</v>
      </c>
      <c r="K64" s="96">
        <f t="shared" si="6"/>
        <v>30705</v>
      </c>
      <c r="L64" s="96">
        <f t="shared" si="6"/>
        <v>38541</v>
      </c>
    </row>
    <row r="65" spans="1:12" ht="12.75">
      <c r="A65" s="36"/>
      <c r="B65" s="15"/>
      <c r="C65" s="14"/>
      <c r="D65" s="93"/>
      <c r="E65" s="93"/>
      <c r="F65" s="93"/>
      <c r="G65" s="93"/>
      <c r="H65" s="93"/>
      <c r="I65" s="93"/>
      <c r="J65" s="93"/>
      <c r="K65" s="93"/>
      <c r="L65" s="93"/>
    </row>
    <row r="66" spans="1:12" ht="12.75">
      <c r="A66" s="36"/>
      <c r="B66" s="15">
        <v>45</v>
      </c>
      <c r="C66" s="14" t="s">
        <v>152</v>
      </c>
      <c r="D66" s="90"/>
      <c r="E66" s="90"/>
      <c r="F66" s="90"/>
      <c r="G66" s="90"/>
      <c r="H66" s="90"/>
      <c r="I66" s="90"/>
      <c r="J66" s="90"/>
      <c r="K66" s="90"/>
      <c r="L66" s="90"/>
    </row>
    <row r="67" spans="1:12" ht="25.5">
      <c r="A67" s="36"/>
      <c r="B67" s="17" t="s">
        <v>53</v>
      </c>
      <c r="C67" s="14" t="s">
        <v>29</v>
      </c>
      <c r="D67" s="90">
        <v>5113</v>
      </c>
      <c r="E67" s="101">
        <v>0</v>
      </c>
      <c r="F67" s="90">
        <v>4900</v>
      </c>
      <c r="G67" s="86" t="s">
        <v>184</v>
      </c>
      <c r="H67" s="90">
        <v>5200</v>
      </c>
      <c r="I67" s="101">
        <v>0</v>
      </c>
      <c r="J67" s="118">
        <v>4074</v>
      </c>
      <c r="K67" s="101">
        <v>0</v>
      </c>
      <c r="L67" s="86">
        <f aca="true" t="shared" si="7" ref="L67:L73">SUM(J67:K67)</f>
        <v>4074</v>
      </c>
    </row>
    <row r="68" spans="1:12" s="48" customFormat="1" ht="25.5">
      <c r="A68" s="36"/>
      <c r="B68" s="17" t="s">
        <v>54</v>
      </c>
      <c r="C68" s="14" t="s">
        <v>31</v>
      </c>
      <c r="D68" s="92">
        <v>5</v>
      </c>
      <c r="E68" s="87">
        <v>0</v>
      </c>
      <c r="F68" s="92" t="s">
        <v>184</v>
      </c>
      <c r="G68" s="84" t="s">
        <v>184</v>
      </c>
      <c r="H68" s="106">
        <v>0</v>
      </c>
      <c r="I68" s="87">
        <v>0</v>
      </c>
      <c r="J68" s="106">
        <v>0</v>
      </c>
      <c r="K68" s="87">
        <v>0</v>
      </c>
      <c r="L68" s="87">
        <f t="shared" si="7"/>
        <v>0</v>
      </c>
    </row>
    <row r="69" spans="1:12" ht="25.5">
      <c r="A69" s="36"/>
      <c r="B69" s="17" t="s">
        <v>55</v>
      </c>
      <c r="C69" s="14" t="s">
        <v>33</v>
      </c>
      <c r="D69" s="90">
        <v>43</v>
      </c>
      <c r="E69" s="101">
        <v>0</v>
      </c>
      <c r="F69" s="90">
        <v>150</v>
      </c>
      <c r="G69" s="86" t="s">
        <v>184</v>
      </c>
      <c r="H69" s="90">
        <v>296</v>
      </c>
      <c r="I69" s="101">
        <v>0</v>
      </c>
      <c r="J69" s="83">
        <v>0</v>
      </c>
      <c r="K69" s="101">
        <v>0</v>
      </c>
      <c r="L69" s="101">
        <f t="shared" si="7"/>
        <v>0</v>
      </c>
    </row>
    <row r="70" spans="1:12" ht="25.5">
      <c r="A70" s="36"/>
      <c r="B70" s="17" t="s">
        <v>56</v>
      </c>
      <c r="C70" s="14" t="s">
        <v>57</v>
      </c>
      <c r="D70" s="90">
        <v>275</v>
      </c>
      <c r="E70" s="101">
        <v>0</v>
      </c>
      <c r="F70" s="90">
        <v>100</v>
      </c>
      <c r="G70" s="86" t="s">
        <v>184</v>
      </c>
      <c r="H70" s="90">
        <v>100</v>
      </c>
      <c r="I70" s="101">
        <v>0</v>
      </c>
      <c r="J70" s="83">
        <v>0</v>
      </c>
      <c r="K70" s="101">
        <v>0</v>
      </c>
      <c r="L70" s="101">
        <f t="shared" si="7"/>
        <v>0</v>
      </c>
    </row>
    <row r="71" spans="1:12" ht="25.5">
      <c r="A71" s="49"/>
      <c r="B71" s="88" t="s">
        <v>58</v>
      </c>
      <c r="C71" s="50" t="s">
        <v>163</v>
      </c>
      <c r="D71" s="124">
        <v>1877</v>
      </c>
      <c r="E71" s="89">
        <v>0</v>
      </c>
      <c r="F71" s="124" t="s">
        <v>184</v>
      </c>
      <c r="G71" s="108" t="s">
        <v>184</v>
      </c>
      <c r="H71" s="102">
        <v>0</v>
      </c>
      <c r="I71" s="89">
        <v>0</v>
      </c>
      <c r="J71" s="102">
        <v>0</v>
      </c>
      <c r="K71" s="89">
        <v>0</v>
      </c>
      <c r="L71" s="89">
        <f t="shared" si="7"/>
        <v>0</v>
      </c>
    </row>
    <row r="72" spans="1:12" ht="25.5">
      <c r="A72" s="113"/>
      <c r="B72" s="114" t="s">
        <v>59</v>
      </c>
      <c r="C72" s="115" t="s">
        <v>47</v>
      </c>
      <c r="D72" s="126">
        <v>971</v>
      </c>
      <c r="E72" s="116">
        <v>0</v>
      </c>
      <c r="F72" s="126">
        <v>100</v>
      </c>
      <c r="G72" s="95" t="s">
        <v>184</v>
      </c>
      <c r="H72" s="126">
        <v>610</v>
      </c>
      <c r="I72" s="116">
        <v>0</v>
      </c>
      <c r="J72" s="119">
        <v>0</v>
      </c>
      <c r="K72" s="116">
        <v>0</v>
      </c>
      <c r="L72" s="116">
        <f t="shared" si="7"/>
        <v>0</v>
      </c>
    </row>
    <row r="73" spans="1:12" ht="25.5">
      <c r="A73" s="36"/>
      <c r="B73" s="17" t="s">
        <v>60</v>
      </c>
      <c r="C73" s="14" t="s">
        <v>61</v>
      </c>
      <c r="D73" s="90">
        <v>5</v>
      </c>
      <c r="E73" s="101">
        <v>0</v>
      </c>
      <c r="F73" s="90" t="s">
        <v>184</v>
      </c>
      <c r="G73" s="86" t="s">
        <v>184</v>
      </c>
      <c r="H73" s="83">
        <v>0</v>
      </c>
      <c r="I73" s="101">
        <v>0</v>
      </c>
      <c r="J73" s="83">
        <v>0</v>
      </c>
      <c r="K73" s="101">
        <v>0</v>
      </c>
      <c r="L73" s="101">
        <f t="shared" si="7"/>
        <v>0</v>
      </c>
    </row>
    <row r="74" spans="1:12" ht="12.75">
      <c r="A74" s="36" t="s">
        <v>14</v>
      </c>
      <c r="B74" s="15">
        <v>45</v>
      </c>
      <c r="C74" s="14" t="s">
        <v>152</v>
      </c>
      <c r="D74" s="110">
        <f aca="true" t="shared" si="8" ref="D74:L74">SUM(D67:D73)</f>
        <v>8289</v>
      </c>
      <c r="E74" s="103">
        <f t="shared" si="8"/>
        <v>0</v>
      </c>
      <c r="F74" s="110">
        <f t="shared" si="8"/>
        <v>5250</v>
      </c>
      <c r="G74" s="103">
        <f t="shared" si="8"/>
        <v>0</v>
      </c>
      <c r="H74" s="110">
        <f t="shared" si="8"/>
        <v>6206</v>
      </c>
      <c r="I74" s="103">
        <f t="shared" si="8"/>
        <v>0</v>
      </c>
      <c r="J74" s="110">
        <f t="shared" si="8"/>
        <v>4074</v>
      </c>
      <c r="K74" s="103">
        <f t="shared" si="8"/>
        <v>0</v>
      </c>
      <c r="L74" s="110">
        <f t="shared" si="8"/>
        <v>4074</v>
      </c>
    </row>
    <row r="75" spans="1:12" ht="9.75" customHeight="1">
      <c r="A75" s="36"/>
      <c r="B75" s="15"/>
      <c r="C75" s="14"/>
      <c r="D75" s="93"/>
      <c r="E75" s="93"/>
      <c r="F75" s="93"/>
      <c r="G75" s="93"/>
      <c r="H75" s="93"/>
      <c r="I75" s="93"/>
      <c r="J75" s="93"/>
      <c r="K75" s="93"/>
      <c r="L75" s="93"/>
    </row>
    <row r="76" spans="1:12" ht="12.75">
      <c r="A76" s="36"/>
      <c r="B76" s="15">
        <v>46</v>
      </c>
      <c r="C76" s="14" t="s">
        <v>153</v>
      </c>
      <c r="D76" s="90"/>
      <c r="E76" s="90"/>
      <c r="F76" s="90"/>
      <c r="G76" s="90"/>
      <c r="H76" s="90"/>
      <c r="I76" s="90"/>
      <c r="J76" s="90"/>
      <c r="K76" s="90"/>
      <c r="L76" s="90"/>
    </row>
    <row r="77" spans="1:12" ht="25.5">
      <c r="A77" s="36"/>
      <c r="B77" s="17" t="s">
        <v>62</v>
      </c>
      <c r="C77" s="14" t="s">
        <v>29</v>
      </c>
      <c r="D77" s="90">
        <v>5580</v>
      </c>
      <c r="E77" s="101">
        <v>0</v>
      </c>
      <c r="F77" s="90">
        <v>6400</v>
      </c>
      <c r="G77" s="86">
        <v>2572</v>
      </c>
      <c r="H77" s="90">
        <v>6600</v>
      </c>
      <c r="I77" s="86">
        <v>2872</v>
      </c>
      <c r="J77" s="118">
        <v>5947</v>
      </c>
      <c r="K77" s="86">
        <v>3133</v>
      </c>
      <c r="L77" s="86">
        <f aca="true" t="shared" si="9" ref="L77:L84">SUM(J77:K77)</f>
        <v>9080</v>
      </c>
    </row>
    <row r="78" spans="1:12" ht="25.5">
      <c r="A78" s="36"/>
      <c r="B78" s="17" t="s">
        <v>63</v>
      </c>
      <c r="C78" s="14" t="s">
        <v>31</v>
      </c>
      <c r="D78" s="90">
        <v>50</v>
      </c>
      <c r="E78" s="101">
        <v>0</v>
      </c>
      <c r="F78" s="90" t="s">
        <v>184</v>
      </c>
      <c r="G78" s="86" t="s">
        <v>184</v>
      </c>
      <c r="H78" s="83">
        <v>0</v>
      </c>
      <c r="I78" s="101">
        <v>0</v>
      </c>
      <c r="J78" s="83">
        <v>0</v>
      </c>
      <c r="K78" s="101">
        <v>0</v>
      </c>
      <c r="L78" s="101">
        <f t="shared" si="9"/>
        <v>0</v>
      </c>
    </row>
    <row r="79" spans="1:12" ht="25.5">
      <c r="A79" s="36"/>
      <c r="B79" s="17" t="s">
        <v>64</v>
      </c>
      <c r="C79" s="14" t="s">
        <v>33</v>
      </c>
      <c r="D79" s="92">
        <v>59</v>
      </c>
      <c r="E79" s="87">
        <v>0</v>
      </c>
      <c r="F79" s="92">
        <v>150</v>
      </c>
      <c r="G79" s="84" t="s">
        <v>184</v>
      </c>
      <c r="H79" s="92">
        <v>325</v>
      </c>
      <c r="I79" s="87">
        <v>0</v>
      </c>
      <c r="J79" s="106">
        <v>0</v>
      </c>
      <c r="K79" s="87">
        <v>0</v>
      </c>
      <c r="L79" s="87">
        <f t="shared" si="9"/>
        <v>0</v>
      </c>
    </row>
    <row r="80" spans="1:12" ht="25.5">
      <c r="A80" s="36"/>
      <c r="B80" s="17" t="s">
        <v>65</v>
      </c>
      <c r="C80" s="14" t="s">
        <v>57</v>
      </c>
      <c r="D80" s="92">
        <v>532</v>
      </c>
      <c r="E80" s="87">
        <v>0</v>
      </c>
      <c r="F80" s="92">
        <v>300</v>
      </c>
      <c r="G80" s="84" t="s">
        <v>184</v>
      </c>
      <c r="H80" s="92">
        <v>300</v>
      </c>
      <c r="I80" s="87">
        <v>0</v>
      </c>
      <c r="J80" s="106">
        <v>0</v>
      </c>
      <c r="K80" s="87">
        <v>0</v>
      </c>
      <c r="L80" s="87">
        <f t="shared" si="9"/>
        <v>0</v>
      </c>
    </row>
    <row r="81" spans="1:12" ht="25.5">
      <c r="A81" s="36"/>
      <c r="B81" s="17" t="s">
        <v>66</v>
      </c>
      <c r="C81" s="14" t="s">
        <v>163</v>
      </c>
      <c r="D81" s="90">
        <v>50</v>
      </c>
      <c r="E81" s="101">
        <v>0</v>
      </c>
      <c r="F81" s="90" t="s">
        <v>184</v>
      </c>
      <c r="G81" s="86" t="s">
        <v>184</v>
      </c>
      <c r="H81" s="83">
        <v>0</v>
      </c>
      <c r="I81" s="101">
        <v>0</v>
      </c>
      <c r="J81" s="83">
        <v>0</v>
      </c>
      <c r="K81" s="101">
        <v>0</v>
      </c>
      <c r="L81" s="101">
        <f t="shared" si="9"/>
        <v>0</v>
      </c>
    </row>
    <row r="82" spans="1:12" ht="25.5">
      <c r="A82" s="36"/>
      <c r="B82" s="17" t="s">
        <v>67</v>
      </c>
      <c r="C82" s="14" t="s">
        <v>91</v>
      </c>
      <c r="D82" s="86">
        <v>26</v>
      </c>
      <c r="E82" s="101">
        <v>0</v>
      </c>
      <c r="F82" s="90" t="s">
        <v>184</v>
      </c>
      <c r="G82" s="86" t="s">
        <v>184</v>
      </c>
      <c r="H82" s="83">
        <v>0</v>
      </c>
      <c r="I82" s="101">
        <v>0</v>
      </c>
      <c r="J82" s="83">
        <v>0</v>
      </c>
      <c r="K82" s="101">
        <v>0</v>
      </c>
      <c r="L82" s="101">
        <f t="shared" si="9"/>
        <v>0</v>
      </c>
    </row>
    <row r="83" spans="1:12" ht="25.5">
      <c r="A83" s="36"/>
      <c r="B83" s="17" t="s">
        <v>68</v>
      </c>
      <c r="C83" s="14" t="s">
        <v>47</v>
      </c>
      <c r="D83" s="90">
        <v>1999</v>
      </c>
      <c r="E83" s="101">
        <v>0</v>
      </c>
      <c r="F83" s="90">
        <v>100</v>
      </c>
      <c r="G83" s="86" t="s">
        <v>184</v>
      </c>
      <c r="H83" s="90">
        <v>1875</v>
      </c>
      <c r="I83" s="101">
        <v>0</v>
      </c>
      <c r="J83" s="83">
        <v>0</v>
      </c>
      <c r="K83" s="101">
        <v>0</v>
      </c>
      <c r="L83" s="101">
        <f t="shared" si="9"/>
        <v>0</v>
      </c>
    </row>
    <row r="84" spans="1:12" ht="25.5">
      <c r="A84" s="36"/>
      <c r="B84" s="17" t="s">
        <v>69</v>
      </c>
      <c r="C84" s="14" t="s">
        <v>61</v>
      </c>
      <c r="D84" s="118">
        <v>20</v>
      </c>
      <c r="E84" s="101">
        <v>0</v>
      </c>
      <c r="F84" s="90" t="s">
        <v>184</v>
      </c>
      <c r="G84" s="86" t="s">
        <v>184</v>
      </c>
      <c r="H84" s="83">
        <v>0</v>
      </c>
      <c r="I84" s="101">
        <v>0</v>
      </c>
      <c r="J84" s="83">
        <v>0</v>
      </c>
      <c r="K84" s="101">
        <v>0</v>
      </c>
      <c r="L84" s="101">
        <f t="shared" si="9"/>
        <v>0</v>
      </c>
    </row>
    <row r="85" spans="1:12" ht="12.75">
      <c r="A85" s="36" t="s">
        <v>14</v>
      </c>
      <c r="B85" s="15">
        <v>46</v>
      </c>
      <c r="C85" s="14" t="s">
        <v>153</v>
      </c>
      <c r="D85" s="110">
        <f aca="true" t="shared" si="10" ref="D85:L85">SUM(D77:D84)</f>
        <v>8316</v>
      </c>
      <c r="E85" s="103">
        <f t="shared" si="10"/>
        <v>0</v>
      </c>
      <c r="F85" s="110">
        <f t="shared" si="10"/>
        <v>6950</v>
      </c>
      <c r="G85" s="110">
        <f t="shared" si="10"/>
        <v>2572</v>
      </c>
      <c r="H85" s="110">
        <f t="shared" si="10"/>
        <v>9100</v>
      </c>
      <c r="I85" s="110">
        <f t="shared" si="10"/>
        <v>2872</v>
      </c>
      <c r="J85" s="110">
        <f t="shared" si="10"/>
        <v>5947</v>
      </c>
      <c r="K85" s="110">
        <f t="shared" si="10"/>
        <v>3133</v>
      </c>
      <c r="L85" s="110">
        <f t="shared" si="10"/>
        <v>9080</v>
      </c>
    </row>
    <row r="86" spans="1:12" ht="9.75" customHeight="1">
      <c r="A86" s="36"/>
      <c r="B86" s="15"/>
      <c r="C86" s="14"/>
      <c r="D86" s="93"/>
      <c r="E86" s="93"/>
      <c r="F86" s="93"/>
      <c r="G86" s="93"/>
      <c r="H86" s="93"/>
      <c r="I86" s="93"/>
      <c r="J86" s="93"/>
      <c r="K86" s="93"/>
      <c r="L86" s="93"/>
    </row>
    <row r="87" spans="1:12" ht="12.75">
      <c r="A87" s="36"/>
      <c r="B87" s="15">
        <v>47</v>
      </c>
      <c r="C87" s="14" t="s">
        <v>154</v>
      </c>
      <c r="D87" s="90"/>
      <c r="E87" s="90"/>
      <c r="F87" s="90"/>
      <c r="G87" s="90"/>
      <c r="H87" s="90"/>
      <c r="I87" s="90"/>
      <c r="J87" s="90"/>
      <c r="K87" s="90"/>
      <c r="L87" s="90"/>
    </row>
    <row r="88" spans="1:12" ht="25.5">
      <c r="A88" s="36"/>
      <c r="B88" s="17" t="s">
        <v>70</v>
      </c>
      <c r="C88" s="14" t="s">
        <v>29</v>
      </c>
      <c r="D88" s="91">
        <v>3220</v>
      </c>
      <c r="E88" s="101">
        <v>0</v>
      </c>
      <c r="F88" s="90">
        <v>5200</v>
      </c>
      <c r="G88" s="86">
        <v>2798</v>
      </c>
      <c r="H88" s="90">
        <v>5200</v>
      </c>
      <c r="I88" s="86">
        <v>3098</v>
      </c>
      <c r="J88" s="118">
        <v>4543</v>
      </c>
      <c r="K88" s="86">
        <v>3629</v>
      </c>
      <c r="L88" s="86">
        <f aca="true" t="shared" si="11" ref="L88:L95">SUM(J88:K88)</f>
        <v>8172</v>
      </c>
    </row>
    <row r="89" spans="1:12" ht="25.5">
      <c r="A89" s="36"/>
      <c r="B89" s="17" t="s">
        <v>71</v>
      </c>
      <c r="C89" s="14" t="s">
        <v>31</v>
      </c>
      <c r="D89" s="91">
        <v>44</v>
      </c>
      <c r="E89" s="101">
        <v>0</v>
      </c>
      <c r="F89" s="90" t="s">
        <v>184</v>
      </c>
      <c r="G89" s="86" t="s">
        <v>184</v>
      </c>
      <c r="H89" s="83">
        <v>0</v>
      </c>
      <c r="I89" s="101">
        <v>0</v>
      </c>
      <c r="J89" s="83">
        <v>0</v>
      </c>
      <c r="K89" s="101">
        <v>0</v>
      </c>
      <c r="L89" s="101">
        <f t="shared" si="11"/>
        <v>0</v>
      </c>
    </row>
    <row r="90" spans="1:12" ht="25.5">
      <c r="A90" s="36"/>
      <c r="B90" s="17" t="s">
        <v>72</v>
      </c>
      <c r="C90" s="14" t="s">
        <v>33</v>
      </c>
      <c r="D90" s="90">
        <v>60</v>
      </c>
      <c r="E90" s="101">
        <v>0</v>
      </c>
      <c r="F90" s="90">
        <v>100</v>
      </c>
      <c r="G90" s="86" t="s">
        <v>184</v>
      </c>
      <c r="H90" s="90">
        <v>200</v>
      </c>
      <c r="I90" s="101">
        <v>0</v>
      </c>
      <c r="J90" s="83">
        <v>0</v>
      </c>
      <c r="K90" s="101">
        <v>0</v>
      </c>
      <c r="L90" s="101">
        <f t="shared" si="11"/>
        <v>0</v>
      </c>
    </row>
    <row r="91" spans="1:12" ht="25.5">
      <c r="A91" s="36"/>
      <c r="B91" s="17" t="s">
        <v>73</v>
      </c>
      <c r="C91" s="14" t="s">
        <v>57</v>
      </c>
      <c r="D91" s="90">
        <v>209</v>
      </c>
      <c r="E91" s="101">
        <v>0</v>
      </c>
      <c r="F91" s="90">
        <v>100</v>
      </c>
      <c r="G91" s="86" t="s">
        <v>184</v>
      </c>
      <c r="H91" s="90">
        <v>100</v>
      </c>
      <c r="I91" s="101">
        <v>0</v>
      </c>
      <c r="J91" s="83">
        <v>0</v>
      </c>
      <c r="K91" s="101">
        <v>0</v>
      </c>
      <c r="L91" s="101">
        <f t="shared" si="11"/>
        <v>0</v>
      </c>
    </row>
    <row r="92" spans="1:12" ht="25.5">
      <c r="A92" s="36"/>
      <c r="B92" s="17" t="s">
        <v>74</v>
      </c>
      <c r="C92" s="14" t="s">
        <v>163</v>
      </c>
      <c r="D92" s="92">
        <v>49</v>
      </c>
      <c r="E92" s="87">
        <v>0</v>
      </c>
      <c r="F92" s="92" t="s">
        <v>184</v>
      </c>
      <c r="G92" s="84" t="s">
        <v>184</v>
      </c>
      <c r="H92" s="106">
        <v>0</v>
      </c>
      <c r="I92" s="87">
        <v>0</v>
      </c>
      <c r="J92" s="106">
        <v>0</v>
      </c>
      <c r="K92" s="87">
        <v>0</v>
      </c>
      <c r="L92" s="87">
        <f t="shared" si="11"/>
        <v>0</v>
      </c>
    </row>
    <row r="93" spans="1:12" ht="25.5">
      <c r="A93" s="36"/>
      <c r="B93" s="17" t="s">
        <v>75</v>
      </c>
      <c r="C93" s="14" t="s">
        <v>91</v>
      </c>
      <c r="D93" s="84">
        <v>70</v>
      </c>
      <c r="E93" s="87">
        <v>0</v>
      </c>
      <c r="F93" s="92" t="s">
        <v>184</v>
      </c>
      <c r="G93" s="84" t="s">
        <v>184</v>
      </c>
      <c r="H93" s="106">
        <v>0</v>
      </c>
      <c r="I93" s="87">
        <v>0</v>
      </c>
      <c r="J93" s="106">
        <v>0</v>
      </c>
      <c r="K93" s="87">
        <v>0</v>
      </c>
      <c r="L93" s="87">
        <f t="shared" si="11"/>
        <v>0</v>
      </c>
    </row>
    <row r="94" spans="1:12" ht="25.5">
      <c r="A94" s="36"/>
      <c r="B94" s="17" t="s">
        <v>76</v>
      </c>
      <c r="C94" s="14" t="s">
        <v>47</v>
      </c>
      <c r="D94" s="92">
        <v>700</v>
      </c>
      <c r="E94" s="87">
        <v>0</v>
      </c>
      <c r="F94" s="92">
        <v>100</v>
      </c>
      <c r="G94" s="84" t="s">
        <v>184</v>
      </c>
      <c r="H94" s="92">
        <v>705</v>
      </c>
      <c r="I94" s="87">
        <v>0</v>
      </c>
      <c r="J94" s="106">
        <v>0</v>
      </c>
      <c r="K94" s="87">
        <v>0</v>
      </c>
      <c r="L94" s="87">
        <f t="shared" si="11"/>
        <v>0</v>
      </c>
    </row>
    <row r="95" spans="1:12" ht="25.5">
      <c r="A95" s="36"/>
      <c r="B95" s="17" t="s">
        <v>77</v>
      </c>
      <c r="C95" s="14" t="s">
        <v>61</v>
      </c>
      <c r="D95" s="108">
        <v>15</v>
      </c>
      <c r="E95" s="89">
        <v>0</v>
      </c>
      <c r="F95" s="124" t="s">
        <v>184</v>
      </c>
      <c r="G95" s="108" t="s">
        <v>184</v>
      </c>
      <c r="H95" s="102">
        <v>0</v>
      </c>
      <c r="I95" s="89">
        <v>0</v>
      </c>
      <c r="J95" s="102">
        <v>0</v>
      </c>
      <c r="K95" s="89">
        <v>0</v>
      </c>
      <c r="L95" s="89">
        <f t="shared" si="11"/>
        <v>0</v>
      </c>
    </row>
    <row r="96" spans="1:12" ht="12.75">
      <c r="A96" s="36" t="s">
        <v>14</v>
      </c>
      <c r="B96" s="15">
        <v>47</v>
      </c>
      <c r="C96" s="14" t="s">
        <v>154</v>
      </c>
      <c r="D96" s="108">
        <f aca="true" t="shared" si="12" ref="D96:L96">SUM(D88:D95)</f>
        <v>4367</v>
      </c>
      <c r="E96" s="89">
        <f t="shared" si="12"/>
        <v>0</v>
      </c>
      <c r="F96" s="108">
        <f t="shared" si="12"/>
        <v>5500</v>
      </c>
      <c r="G96" s="108">
        <f t="shared" si="12"/>
        <v>2798</v>
      </c>
      <c r="H96" s="108">
        <f t="shared" si="12"/>
        <v>6205</v>
      </c>
      <c r="I96" s="108">
        <f t="shared" si="12"/>
        <v>3098</v>
      </c>
      <c r="J96" s="108">
        <f t="shared" si="12"/>
        <v>4543</v>
      </c>
      <c r="K96" s="108">
        <f t="shared" si="12"/>
        <v>3629</v>
      </c>
      <c r="L96" s="108">
        <f t="shared" si="12"/>
        <v>8172</v>
      </c>
    </row>
    <row r="97" spans="1:12" ht="12.75">
      <c r="A97" s="36"/>
      <c r="B97" s="15"/>
      <c r="C97" s="14"/>
      <c r="D97" s="93"/>
      <c r="E97" s="93"/>
      <c r="F97" s="93"/>
      <c r="G97" s="93"/>
      <c r="H97" s="93"/>
      <c r="I97" s="93"/>
      <c r="J97" s="93"/>
      <c r="K97" s="93"/>
      <c r="L97" s="93"/>
    </row>
    <row r="98" spans="1:12" ht="12.75">
      <c r="A98" s="36"/>
      <c r="B98" s="15">
        <v>48</v>
      </c>
      <c r="C98" s="14" t="s">
        <v>155</v>
      </c>
      <c r="D98" s="90"/>
      <c r="E98" s="90"/>
      <c r="F98" s="90"/>
      <c r="G98" s="90"/>
      <c r="H98" s="90"/>
      <c r="I98" s="90"/>
      <c r="J98" s="90"/>
      <c r="K98" s="90"/>
      <c r="L98" s="90"/>
    </row>
    <row r="99" spans="1:12" ht="25.5">
      <c r="A99" s="36"/>
      <c r="B99" s="17" t="s">
        <v>78</v>
      </c>
      <c r="C99" s="14" t="s">
        <v>29</v>
      </c>
      <c r="D99" s="92">
        <v>4080</v>
      </c>
      <c r="E99" s="87">
        <v>0</v>
      </c>
      <c r="F99" s="92">
        <v>4100</v>
      </c>
      <c r="G99" s="84">
        <v>1485</v>
      </c>
      <c r="H99" s="92">
        <v>5200</v>
      </c>
      <c r="I99" s="84">
        <v>1635</v>
      </c>
      <c r="J99" s="85">
        <v>4883</v>
      </c>
      <c r="K99" s="84">
        <v>2502</v>
      </c>
      <c r="L99" s="84">
        <f aca="true" t="shared" si="13" ref="L99:L106">SUM(J99:K99)</f>
        <v>7385</v>
      </c>
    </row>
    <row r="100" spans="1:12" ht="25.5">
      <c r="A100" s="36"/>
      <c r="B100" s="17" t="s">
        <v>79</v>
      </c>
      <c r="C100" s="14" t="s">
        <v>31</v>
      </c>
      <c r="D100" s="92">
        <v>75</v>
      </c>
      <c r="E100" s="87">
        <v>0</v>
      </c>
      <c r="F100" s="92" t="s">
        <v>184</v>
      </c>
      <c r="G100" s="84" t="s">
        <v>184</v>
      </c>
      <c r="H100" s="106">
        <v>0</v>
      </c>
      <c r="I100" s="87">
        <v>0</v>
      </c>
      <c r="J100" s="106">
        <v>0</v>
      </c>
      <c r="K100" s="87">
        <v>0</v>
      </c>
      <c r="L100" s="87">
        <f t="shared" si="13"/>
        <v>0</v>
      </c>
    </row>
    <row r="101" spans="1:12" ht="25.5">
      <c r="A101" s="36"/>
      <c r="B101" s="17" t="s">
        <v>80</v>
      </c>
      <c r="C101" s="14" t="s">
        <v>33</v>
      </c>
      <c r="D101" s="90">
        <v>75</v>
      </c>
      <c r="E101" s="101">
        <v>0</v>
      </c>
      <c r="F101" s="90">
        <v>100</v>
      </c>
      <c r="G101" s="86" t="s">
        <v>184</v>
      </c>
      <c r="H101" s="90">
        <v>284</v>
      </c>
      <c r="I101" s="101">
        <v>0</v>
      </c>
      <c r="J101" s="83">
        <v>0</v>
      </c>
      <c r="K101" s="101">
        <v>0</v>
      </c>
      <c r="L101" s="101">
        <f t="shared" si="13"/>
        <v>0</v>
      </c>
    </row>
    <row r="102" spans="1:12" ht="25.5">
      <c r="A102" s="36"/>
      <c r="B102" s="17" t="s">
        <v>81</v>
      </c>
      <c r="C102" s="14" t="s">
        <v>57</v>
      </c>
      <c r="D102" s="90">
        <v>150</v>
      </c>
      <c r="E102" s="101">
        <v>0</v>
      </c>
      <c r="F102" s="90">
        <v>100</v>
      </c>
      <c r="G102" s="86" t="s">
        <v>184</v>
      </c>
      <c r="H102" s="90">
        <v>100</v>
      </c>
      <c r="I102" s="101">
        <v>0</v>
      </c>
      <c r="J102" s="83">
        <v>0</v>
      </c>
      <c r="K102" s="101">
        <v>0</v>
      </c>
      <c r="L102" s="101">
        <f t="shared" si="13"/>
        <v>0</v>
      </c>
    </row>
    <row r="103" spans="1:12" ht="25.5">
      <c r="A103" s="36"/>
      <c r="B103" s="17" t="s">
        <v>82</v>
      </c>
      <c r="C103" s="14" t="s">
        <v>163</v>
      </c>
      <c r="D103" s="90">
        <v>98</v>
      </c>
      <c r="E103" s="101">
        <v>0</v>
      </c>
      <c r="F103" s="90" t="s">
        <v>184</v>
      </c>
      <c r="G103" s="86" t="s">
        <v>184</v>
      </c>
      <c r="H103" s="83">
        <v>0</v>
      </c>
      <c r="I103" s="101">
        <v>0</v>
      </c>
      <c r="J103" s="83">
        <v>0</v>
      </c>
      <c r="K103" s="101">
        <v>0</v>
      </c>
      <c r="L103" s="101">
        <f t="shared" si="13"/>
        <v>0</v>
      </c>
    </row>
    <row r="104" spans="1:12" ht="25.5">
      <c r="A104" s="36"/>
      <c r="B104" s="17" t="s">
        <v>83</v>
      </c>
      <c r="C104" s="14" t="s">
        <v>91</v>
      </c>
      <c r="D104" s="86">
        <v>50</v>
      </c>
      <c r="E104" s="101">
        <v>0</v>
      </c>
      <c r="F104" s="90" t="s">
        <v>184</v>
      </c>
      <c r="G104" s="86" t="s">
        <v>184</v>
      </c>
      <c r="H104" s="83">
        <v>0</v>
      </c>
      <c r="I104" s="101">
        <v>0</v>
      </c>
      <c r="J104" s="83">
        <v>0</v>
      </c>
      <c r="K104" s="101">
        <v>0</v>
      </c>
      <c r="L104" s="101">
        <f t="shared" si="13"/>
        <v>0</v>
      </c>
    </row>
    <row r="105" spans="1:12" ht="25.5">
      <c r="A105" s="49"/>
      <c r="B105" s="88" t="s">
        <v>84</v>
      </c>
      <c r="C105" s="50" t="s">
        <v>47</v>
      </c>
      <c r="D105" s="124">
        <v>1297</v>
      </c>
      <c r="E105" s="89">
        <v>0</v>
      </c>
      <c r="F105" s="124">
        <v>100</v>
      </c>
      <c r="G105" s="108" t="s">
        <v>184</v>
      </c>
      <c r="H105" s="124">
        <v>1075</v>
      </c>
      <c r="I105" s="89">
        <v>0</v>
      </c>
      <c r="J105" s="102">
        <v>0</v>
      </c>
      <c r="K105" s="89">
        <v>0</v>
      </c>
      <c r="L105" s="89">
        <f t="shared" si="13"/>
        <v>0</v>
      </c>
    </row>
    <row r="106" spans="1:12" ht="25.5">
      <c r="A106" s="36"/>
      <c r="B106" s="17" t="s">
        <v>85</v>
      </c>
      <c r="C106" s="14" t="s">
        <v>61</v>
      </c>
      <c r="D106" s="90">
        <v>100</v>
      </c>
      <c r="E106" s="101">
        <v>0</v>
      </c>
      <c r="F106" s="90" t="s">
        <v>184</v>
      </c>
      <c r="G106" s="86" t="s">
        <v>184</v>
      </c>
      <c r="H106" s="83">
        <v>0</v>
      </c>
      <c r="I106" s="101">
        <v>0</v>
      </c>
      <c r="J106" s="83">
        <v>0</v>
      </c>
      <c r="K106" s="101">
        <v>0</v>
      </c>
      <c r="L106" s="101">
        <f t="shared" si="13"/>
        <v>0</v>
      </c>
    </row>
    <row r="107" spans="1:12" ht="12.75">
      <c r="A107" s="36" t="s">
        <v>14</v>
      </c>
      <c r="B107" s="15">
        <v>48</v>
      </c>
      <c r="C107" s="14" t="s">
        <v>155</v>
      </c>
      <c r="D107" s="110">
        <f aca="true" t="shared" si="14" ref="D107:L107">SUM(D99:D106)</f>
        <v>5925</v>
      </c>
      <c r="E107" s="103">
        <f t="shared" si="14"/>
        <v>0</v>
      </c>
      <c r="F107" s="110">
        <f t="shared" si="14"/>
        <v>4400</v>
      </c>
      <c r="G107" s="110">
        <f t="shared" si="14"/>
        <v>1485</v>
      </c>
      <c r="H107" s="110">
        <f t="shared" si="14"/>
        <v>6659</v>
      </c>
      <c r="I107" s="110">
        <f t="shared" si="14"/>
        <v>1635</v>
      </c>
      <c r="J107" s="110">
        <f t="shared" si="14"/>
        <v>4883</v>
      </c>
      <c r="K107" s="110">
        <f t="shared" si="14"/>
        <v>2502</v>
      </c>
      <c r="L107" s="110">
        <f t="shared" si="14"/>
        <v>7385</v>
      </c>
    </row>
    <row r="108" spans="1:12" ht="12.75">
      <c r="A108" s="36"/>
      <c r="B108" s="15"/>
      <c r="C108" s="14"/>
      <c r="D108" s="94"/>
      <c r="E108" s="95"/>
      <c r="F108" s="94"/>
      <c r="G108" s="94"/>
      <c r="H108" s="94"/>
      <c r="I108" s="94"/>
      <c r="J108" s="94"/>
      <c r="K108" s="94"/>
      <c r="L108" s="94"/>
    </row>
    <row r="109" spans="1:12" ht="25.5">
      <c r="A109" s="15"/>
      <c r="B109" s="15">
        <v>61</v>
      </c>
      <c r="C109" s="14" t="s">
        <v>159</v>
      </c>
      <c r="D109" s="93"/>
      <c r="E109" s="84"/>
      <c r="F109" s="93"/>
      <c r="G109" s="93"/>
      <c r="H109" s="93"/>
      <c r="I109" s="93"/>
      <c r="J109" s="93"/>
      <c r="K109" s="93"/>
      <c r="L109" s="93"/>
    </row>
    <row r="110" spans="1:12" ht="25.5">
      <c r="A110" s="15"/>
      <c r="B110" s="17" t="s">
        <v>160</v>
      </c>
      <c r="C110" s="62" t="s">
        <v>49</v>
      </c>
      <c r="D110" s="87">
        <v>0</v>
      </c>
      <c r="E110" s="87">
        <v>0</v>
      </c>
      <c r="F110" s="84" t="s">
        <v>184</v>
      </c>
      <c r="G110" s="84" t="s">
        <v>184</v>
      </c>
      <c r="H110" s="87">
        <v>0</v>
      </c>
      <c r="I110" s="87">
        <v>0</v>
      </c>
      <c r="J110" s="108">
        <v>4712</v>
      </c>
      <c r="K110" s="87">
        <v>0</v>
      </c>
      <c r="L110" s="84">
        <f>SUM(J110:K110)</f>
        <v>4712</v>
      </c>
    </row>
    <row r="111" spans="1:12" ht="25.5">
      <c r="A111" s="36" t="s">
        <v>14</v>
      </c>
      <c r="B111" s="15">
        <v>61</v>
      </c>
      <c r="C111" s="14" t="s">
        <v>159</v>
      </c>
      <c r="D111" s="103">
        <f aca="true" t="shared" si="15" ref="D111:L111">D110</f>
        <v>0</v>
      </c>
      <c r="E111" s="103">
        <f t="shared" si="15"/>
        <v>0</v>
      </c>
      <c r="F111" s="110" t="str">
        <f t="shared" si="15"/>
        <v> -</v>
      </c>
      <c r="G111" s="110" t="str">
        <f t="shared" si="15"/>
        <v> -</v>
      </c>
      <c r="H111" s="103">
        <f t="shared" si="15"/>
        <v>0</v>
      </c>
      <c r="I111" s="103">
        <f t="shared" si="15"/>
        <v>0</v>
      </c>
      <c r="J111" s="110">
        <f t="shared" si="15"/>
        <v>4712</v>
      </c>
      <c r="K111" s="103">
        <f t="shared" si="15"/>
        <v>0</v>
      </c>
      <c r="L111" s="110">
        <f t="shared" si="15"/>
        <v>4712</v>
      </c>
    </row>
    <row r="112" spans="1:12" ht="12.75">
      <c r="A112" s="36" t="s">
        <v>14</v>
      </c>
      <c r="B112" s="15">
        <v>61</v>
      </c>
      <c r="C112" s="14" t="s">
        <v>35</v>
      </c>
      <c r="D112" s="109">
        <f aca="true" t="shared" si="16" ref="D112:L112">D111+D107+D96+D85+D74+D64</f>
        <v>36888</v>
      </c>
      <c r="E112" s="109">
        <f t="shared" si="16"/>
        <v>39577</v>
      </c>
      <c r="F112" s="109">
        <f t="shared" si="16"/>
        <v>27820</v>
      </c>
      <c r="G112" s="109">
        <f t="shared" si="16"/>
        <v>36424</v>
      </c>
      <c r="H112" s="109">
        <f t="shared" si="16"/>
        <v>37418</v>
      </c>
      <c r="I112" s="109">
        <f t="shared" si="16"/>
        <v>37174</v>
      </c>
      <c r="J112" s="110">
        <f t="shared" si="16"/>
        <v>31995</v>
      </c>
      <c r="K112" s="109">
        <f t="shared" si="16"/>
        <v>39969</v>
      </c>
      <c r="L112" s="109">
        <f t="shared" si="16"/>
        <v>71964</v>
      </c>
    </row>
    <row r="113" spans="1:12" ht="12.75">
      <c r="A113" s="36" t="s">
        <v>14</v>
      </c>
      <c r="B113" s="43">
        <v>0.003</v>
      </c>
      <c r="C113" s="16" t="s">
        <v>34</v>
      </c>
      <c r="D113" s="109">
        <f aca="true" t="shared" si="17" ref="D113:L113">D112</f>
        <v>36888</v>
      </c>
      <c r="E113" s="109">
        <f t="shared" si="17"/>
        <v>39577</v>
      </c>
      <c r="F113" s="109">
        <f t="shared" si="17"/>
        <v>27820</v>
      </c>
      <c r="G113" s="109">
        <f t="shared" si="17"/>
        <v>36424</v>
      </c>
      <c r="H113" s="109">
        <f t="shared" si="17"/>
        <v>37418</v>
      </c>
      <c r="I113" s="109">
        <f t="shared" si="17"/>
        <v>37174</v>
      </c>
      <c r="J113" s="110">
        <f t="shared" si="17"/>
        <v>31995</v>
      </c>
      <c r="K113" s="109">
        <f t="shared" si="17"/>
        <v>39969</v>
      </c>
      <c r="L113" s="109">
        <f t="shared" si="17"/>
        <v>71964</v>
      </c>
    </row>
    <row r="114" spans="1:12" ht="12.75">
      <c r="A114" s="36"/>
      <c r="B114" s="44"/>
      <c r="C114" s="16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1:12" ht="12.75">
      <c r="A115" s="36"/>
      <c r="B115" s="43">
        <v>0.004</v>
      </c>
      <c r="C115" s="16" t="s">
        <v>86</v>
      </c>
      <c r="D115" s="90"/>
      <c r="E115" s="90"/>
      <c r="F115" s="90"/>
      <c r="G115" s="90"/>
      <c r="H115" s="90"/>
      <c r="I115" s="90"/>
      <c r="J115" s="90"/>
      <c r="K115" s="90"/>
      <c r="L115" s="90"/>
    </row>
    <row r="116" spans="1:12" ht="12.75">
      <c r="A116" s="36"/>
      <c r="B116" s="15">
        <v>62</v>
      </c>
      <c r="C116" s="14" t="s">
        <v>87</v>
      </c>
      <c r="D116" s="90"/>
      <c r="E116" s="90"/>
      <c r="F116" s="90"/>
      <c r="G116" s="90"/>
      <c r="H116" s="90"/>
      <c r="I116" s="90"/>
      <c r="J116" s="90"/>
      <c r="K116" s="90"/>
      <c r="L116" s="90"/>
    </row>
    <row r="117" spans="1:12" ht="25.5">
      <c r="A117" s="36"/>
      <c r="B117" s="17" t="s">
        <v>88</v>
      </c>
      <c r="C117" s="14" t="s">
        <v>33</v>
      </c>
      <c r="D117" s="90">
        <v>108</v>
      </c>
      <c r="E117" s="101">
        <v>0</v>
      </c>
      <c r="F117" s="90" t="s">
        <v>184</v>
      </c>
      <c r="G117" s="86" t="s">
        <v>184</v>
      </c>
      <c r="H117" s="83">
        <v>0</v>
      </c>
      <c r="I117" s="101">
        <v>0</v>
      </c>
      <c r="J117" s="83">
        <v>0</v>
      </c>
      <c r="K117" s="101">
        <v>0</v>
      </c>
      <c r="L117" s="101">
        <f>SUM(J117:K117)</f>
        <v>0</v>
      </c>
    </row>
    <row r="118" spans="1:12" ht="25.5">
      <c r="A118" s="36"/>
      <c r="B118" s="17" t="s">
        <v>89</v>
      </c>
      <c r="C118" s="14" t="s">
        <v>163</v>
      </c>
      <c r="D118" s="90">
        <v>260</v>
      </c>
      <c r="E118" s="101">
        <v>0</v>
      </c>
      <c r="F118" s="90" t="s">
        <v>184</v>
      </c>
      <c r="G118" s="86" t="s">
        <v>184</v>
      </c>
      <c r="H118" s="83">
        <v>0</v>
      </c>
      <c r="I118" s="101">
        <v>0</v>
      </c>
      <c r="J118" s="83">
        <v>0</v>
      </c>
      <c r="K118" s="101">
        <v>0</v>
      </c>
      <c r="L118" s="101">
        <f>SUM(J118:K118)</f>
        <v>0</v>
      </c>
    </row>
    <row r="119" spans="1:12" ht="12.75">
      <c r="A119" s="36" t="s">
        <v>14</v>
      </c>
      <c r="B119" s="15">
        <v>62</v>
      </c>
      <c r="C119" s="14" t="s">
        <v>87</v>
      </c>
      <c r="D119" s="110">
        <f aca="true" t="shared" si="18" ref="D119:L119">SUM(D117:D118)</f>
        <v>368</v>
      </c>
      <c r="E119" s="103">
        <f t="shared" si="18"/>
        <v>0</v>
      </c>
      <c r="F119" s="103">
        <f t="shared" si="18"/>
        <v>0</v>
      </c>
      <c r="G119" s="103">
        <f t="shared" si="18"/>
        <v>0</v>
      </c>
      <c r="H119" s="103">
        <f t="shared" si="18"/>
        <v>0</v>
      </c>
      <c r="I119" s="103">
        <f t="shared" si="18"/>
        <v>0</v>
      </c>
      <c r="J119" s="103">
        <f t="shared" si="18"/>
        <v>0</v>
      </c>
      <c r="K119" s="103">
        <f t="shared" si="18"/>
        <v>0</v>
      </c>
      <c r="L119" s="103">
        <f t="shared" si="18"/>
        <v>0</v>
      </c>
    </row>
    <row r="120" spans="1:12" ht="12.75">
      <c r="A120" s="36" t="s">
        <v>14</v>
      </c>
      <c r="B120" s="43">
        <v>0.004</v>
      </c>
      <c r="C120" s="16" t="s">
        <v>86</v>
      </c>
      <c r="D120" s="110">
        <f aca="true" t="shared" si="19" ref="D120:L120">D119</f>
        <v>368</v>
      </c>
      <c r="E120" s="103">
        <f t="shared" si="19"/>
        <v>0</v>
      </c>
      <c r="F120" s="103">
        <f t="shared" si="19"/>
        <v>0</v>
      </c>
      <c r="G120" s="103">
        <f t="shared" si="19"/>
        <v>0</v>
      </c>
      <c r="H120" s="103">
        <f t="shared" si="19"/>
        <v>0</v>
      </c>
      <c r="I120" s="103">
        <f t="shared" si="19"/>
        <v>0</v>
      </c>
      <c r="J120" s="103">
        <f t="shared" si="19"/>
        <v>0</v>
      </c>
      <c r="K120" s="103">
        <f t="shared" si="19"/>
        <v>0</v>
      </c>
      <c r="L120" s="103">
        <f t="shared" si="19"/>
        <v>0</v>
      </c>
    </row>
    <row r="121" spans="1:12" ht="12.75">
      <c r="A121" s="36"/>
      <c r="B121" s="44"/>
      <c r="C121" s="16"/>
      <c r="D121" s="93"/>
      <c r="E121" s="93"/>
      <c r="F121" s="93"/>
      <c r="G121" s="93"/>
      <c r="H121" s="93"/>
      <c r="I121" s="84"/>
      <c r="J121" s="93"/>
      <c r="K121" s="93"/>
      <c r="L121" s="93"/>
    </row>
    <row r="122" spans="1:12" ht="38.25">
      <c r="A122" s="36"/>
      <c r="B122" s="43">
        <v>0.102</v>
      </c>
      <c r="C122" s="16" t="s">
        <v>90</v>
      </c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1:12" ht="12.75">
      <c r="A123" s="36"/>
      <c r="B123" s="15">
        <v>65</v>
      </c>
      <c r="C123" s="14" t="s">
        <v>92</v>
      </c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1:12" ht="25.5">
      <c r="A124" s="36"/>
      <c r="B124" s="17" t="s">
        <v>93</v>
      </c>
      <c r="C124" s="14" t="s">
        <v>29</v>
      </c>
      <c r="D124" s="85">
        <v>514</v>
      </c>
      <c r="E124" s="93">
        <v>1868</v>
      </c>
      <c r="F124" s="85" t="s">
        <v>184</v>
      </c>
      <c r="G124" s="93">
        <v>1479</v>
      </c>
      <c r="H124" s="106">
        <v>0</v>
      </c>
      <c r="I124" s="93">
        <v>1829</v>
      </c>
      <c r="J124" s="106">
        <v>0</v>
      </c>
      <c r="K124" s="93">
        <v>1823</v>
      </c>
      <c r="L124" s="93">
        <f aca="true" t="shared" si="20" ref="L124:L129">SUM(J124:K124)</f>
        <v>1823</v>
      </c>
    </row>
    <row r="125" spans="1:12" ht="25.5">
      <c r="A125" s="36"/>
      <c r="B125" s="17" t="s">
        <v>94</v>
      </c>
      <c r="C125" s="14" t="s">
        <v>39</v>
      </c>
      <c r="D125" s="92">
        <v>569</v>
      </c>
      <c r="E125" s="106">
        <v>0</v>
      </c>
      <c r="F125" s="92">
        <v>300</v>
      </c>
      <c r="G125" s="84" t="s">
        <v>184</v>
      </c>
      <c r="H125" s="92">
        <v>300</v>
      </c>
      <c r="I125" s="87">
        <v>0</v>
      </c>
      <c r="J125" s="106">
        <v>0</v>
      </c>
      <c r="K125" s="87">
        <v>0</v>
      </c>
      <c r="L125" s="87">
        <f t="shared" si="20"/>
        <v>0</v>
      </c>
    </row>
    <row r="126" spans="1:12" ht="25.5">
      <c r="A126" s="36"/>
      <c r="B126" s="17" t="s">
        <v>95</v>
      </c>
      <c r="C126" s="14" t="s">
        <v>33</v>
      </c>
      <c r="D126" s="90">
        <v>40</v>
      </c>
      <c r="E126" s="91">
        <v>10</v>
      </c>
      <c r="F126" s="90" t="s">
        <v>184</v>
      </c>
      <c r="G126" s="91">
        <v>9</v>
      </c>
      <c r="H126" s="83">
        <v>0</v>
      </c>
      <c r="I126" s="91">
        <v>9</v>
      </c>
      <c r="J126" s="83">
        <v>0</v>
      </c>
      <c r="K126" s="91">
        <v>10</v>
      </c>
      <c r="L126" s="91">
        <f t="shared" si="20"/>
        <v>10</v>
      </c>
    </row>
    <row r="127" spans="1:12" ht="25.5">
      <c r="A127" s="36"/>
      <c r="B127" s="17" t="s">
        <v>96</v>
      </c>
      <c r="C127" s="14" t="s">
        <v>163</v>
      </c>
      <c r="D127" s="92">
        <v>70</v>
      </c>
      <c r="E127" s="84">
        <v>48</v>
      </c>
      <c r="F127" s="92" t="s">
        <v>184</v>
      </c>
      <c r="G127" s="93">
        <v>45</v>
      </c>
      <c r="H127" s="106">
        <v>0</v>
      </c>
      <c r="I127" s="93">
        <v>45</v>
      </c>
      <c r="J127" s="106">
        <v>0</v>
      </c>
      <c r="K127" s="91">
        <v>52</v>
      </c>
      <c r="L127" s="93">
        <f t="shared" si="20"/>
        <v>52</v>
      </c>
    </row>
    <row r="128" spans="1:12" ht="25.5">
      <c r="A128" s="36"/>
      <c r="B128" s="17" t="s">
        <v>97</v>
      </c>
      <c r="C128" s="14" t="s">
        <v>91</v>
      </c>
      <c r="D128" s="85">
        <v>15</v>
      </c>
      <c r="E128" s="93">
        <v>11</v>
      </c>
      <c r="F128" s="92" t="s">
        <v>184</v>
      </c>
      <c r="G128" s="93">
        <v>7</v>
      </c>
      <c r="H128" s="106">
        <v>0</v>
      </c>
      <c r="I128" s="93">
        <v>7</v>
      </c>
      <c r="J128" s="106">
        <v>0</v>
      </c>
      <c r="K128" s="93">
        <v>7</v>
      </c>
      <c r="L128" s="93">
        <f t="shared" si="20"/>
        <v>7</v>
      </c>
    </row>
    <row r="129" spans="1:12" ht="12.75" customHeight="1">
      <c r="A129" s="36"/>
      <c r="B129" s="17" t="s">
        <v>98</v>
      </c>
      <c r="C129" s="14" t="s">
        <v>61</v>
      </c>
      <c r="D129" s="124">
        <v>19</v>
      </c>
      <c r="E129" s="96">
        <v>30</v>
      </c>
      <c r="F129" s="124" t="s">
        <v>184</v>
      </c>
      <c r="G129" s="96">
        <v>30</v>
      </c>
      <c r="H129" s="102">
        <v>0</v>
      </c>
      <c r="I129" s="96">
        <v>30</v>
      </c>
      <c r="J129" s="102">
        <v>0</v>
      </c>
      <c r="K129" s="96">
        <v>30</v>
      </c>
      <c r="L129" s="96">
        <f t="shared" si="20"/>
        <v>30</v>
      </c>
    </row>
    <row r="130" spans="1:12" ht="12.75" customHeight="1">
      <c r="A130" s="36" t="s">
        <v>14</v>
      </c>
      <c r="B130" s="15">
        <v>65</v>
      </c>
      <c r="C130" s="14" t="s">
        <v>92</v>
      </c>
      <c r="D130" s="109">
        <f aca="true" t="shared" si="21" ref="D130:L130">SUM(D124:D129)</f>
        <v>1227</v>
      </c>
      <c r="E130" s="109">
        <f t="shared" si="21"/>
        <v>1967</v>
      </c>
      <c r="F130" s="109">
        <f t="shared" si="21"/>
        <v>300</v>
      </c>
      <c r="G130" s="109">
        <f t="shared" si="21"/>
        <v>1570</v>
      </c>
      <c r="H130" s="109">
        <f t="shared" si="21"/>
        <v>300</v>
      </c>
      <c r="I130" s="109">
        <f t="shared" si="21"/>
        <v>1920</v>
      </c>
      <c r="J130" s="103">
        <f t="shared" si="21"/>
        <v>0</v>
      </c>
      <c r="K130" s="109">
        <f t="shared" si="21"/>
        <v>1922</v>
      </c>
      <c r="L130" s="109">
        <f t="shared" si="21"/>
        <v>1922</v>
      </c>
    </row>
    <row r="131" spans="1:12" ht="12.75" customHeight="1">
      <c r="A131" s="36"/>
      <c r="B131" s="15"/>
      <c r="C131" s="14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1:12" ht="12.75" customHeight="1">
      <c r="A132" s="36"/>
      <c r="B132" s="15">
        <v>66</v>
      </c>
      <c r="C132" s="14" t="s">
        <v>99</v>
      </c>
      <c r="D132" s="90"/>
      <c r="E132" s="90"/>
      <c r="F132" s="90"/>
      <c r="G132" s="90"/>
      <c r="H132" s="90"/>
      <c r="I132" s="90"/>
      <c r="J132" s="90"/>
      <c r="K132" s="90"/>
      <c r="L132" s="90"/>
    </row>
    <row r="133" spans="1:12" ht="12.75" customHeight="1">
      <c r="A133" s="36"/>
      <c r="B133" s="17" t="s">
        <v>100</v>
      </c>
      <c r="C133" s="14" t="s">
        <v>101</v>
      </c>
      <c r="D133" s="90">
        <v>699</v>
      </c>
      <c r="E133" s="101">
        <v>0</v>
      </c>
      <c r="F133" s="91" t="s">
        <v>184</v>
      </c>
      <c r="G133" s="86" t="s">
        <v>184</v>
      </c>
      <c r="H133" s="101">
        <v>0</v>
      </c>
      <c r="I133" s="101">
        <v>0</v>
      </c>
      <c r="J133" s="101">
        <v>0</v>
      </c>
      <c r="K133" s="101">
        <v>0</v>
      </c>
      <c r="L133" s="101">
        <f>SUM(J133:K133)</f>
        <v>0</v>
      </c>
    </row>
    <row r="134" spans="1:12" ht="12.75" customHeight="1">
      <c r="A134" s="36"/>
      <c r="B134" s="17" t="s">
        <v>103</v>
      </c>
      <c r="C134" s="14" t="s">
        <v>104</v>
      </c>
      <c r="D134" s="90">
        <v>1095</v>
      </c>
      <c r="E134" s="101">
        <v>0</v>
      </c>
      <c r="F134" s="90" t="s">
        <v>184</v>
      </c>
      <c r="G134" s="86" t="s">
        <v>184</v>
      </c>
      <c r="H134" s="90">
        <v>120</v>
      </c>
      <c r="I134" s="101">
        <v>0</v>
      </c>
      <c r="J134" s="83">
        <v>0</v>
      </c>
      <c r="K134" s="101">
        <v>0</v>
      </c>
      <c r="L134" s="101">
        <f>SUM(J134:K134)</f>
        <v>0</v>
      </c>
    </row>
    <row r="135" spans="1:12" ht="12.75" customHeight="1">
      <c r="A135" s="49"/>
      <c r="B135" s="88" t="s">
        <v>166</v>
      </c>
      <c r="C135" s="50" t="s">
        <v>167</v>
      </c>
      <c r="D135" s="108">
        <v>360</v>
      </c>
      <c r="E135" s="89">
        <v>0</v>
      </c>
      <c r="F135" s="108" t="s">
        <v>184</v>
      </c>
      <c r="G135" s="108" t="s">
        <v>184</v>
      </c>
      <c r="H135" s="89">
        <v>0</v>
      </c>
      <c r="I135" s="89">
        <v>0</v>
      </c>
      <c r="J135" s="102">
        <v>0</v>
      </c>
      <c r="K135" s="89">
        <v>0</v>
      </c>
      <c r="L135" s="89">
        <f>SUM(J135:K135)</f>
        <v>0</v>
      </c>
    </row>
    <row r="136" spans="1:12" ht="12.75" customHeight="1">
      <c r="A136" s="36" t="s">
        <v>14</v>
      </c>
      <c r="B136" s="15">
        <v>66</v>
      </c>
      <c r="C136" s="14" t="s">
        <v>99</v>
      </c>
      <c r="D136" s="108">
        <f aca="true" t="shared" si="22" ref="D136:L136">SUM(D133:D135)</f>
        <v>2154</v>
      </c>
      <c r="E136" s="89">
        <f t="shared" si="22"/>
        <v>0</v>
      </c>
      <c r="F136" s="89">
        <f t="shared" si="22"/>
        <v>0</v>
      </c>
      <c r="G136" s="89">
        <f t="shared" si="22"/>
        <v>0</v>
      </c>
      <c r="H136" s="108">
        <f t="shared" si="22"/>
        <v>120</v>
      </c>
      <c r="I136" s="89">
        <f t="shared" si="22"/>
        <v>0</v>
      </c>
      <c r="J136" s="89">
        <f t="shared" si="22"/>
        <v>0</v>
      </c>
      <c r="K136" s="89">
        <f t="shared" si="22"/>
        <v>0</v>
      </c>
      <c r="L136" s="89">
        <f t="shared" si="22"/>
        <v>0</v>
      </c>
    </row>
    <row r="137" spans="1:12" ht="12.75" customHeight="1">
      <c r="A137" s="36" t="s">
        <v>14</v>
      </c>
      <c r="B137" s="43">
        <v>0.102</v>
      </c>
      <c r="C137" s="16" t="s">
        <v>105</v>
      </c>
      <c r="D137" s="109">
        <f aca="true" t="shared" si="23" ref="D137:L137">D136+D130</f>
        <v>3381</v>
      </c>
      <c r="E137" s="109">
        <f t="shared" si="23"/>
        <v>1967</v>
      </c>
      <c r="F137" s="109">
        <f t="shared" si="23"/>
        <v>300</v>
      </c>
      <c r="G137" s="109">
        <f t="shared" si="23"/>
        <v>1570</v>
      </c>
      <c r="H137" s="109">
        <f t="shared" si="23"/>
        <v>420</v>
      </c>
      <c r="I137" s="109">
        <f t="shared" si="23"/>
        <v>1920</v>
      </c>
      <c r="J137" s="103">
        <f t="shared" si="23"/>
        <v>0</v>
      </c>
      <c r="K137" s="109">
        <f t="shared" si="23"/>
        <v>1922</v>
      </c>
      <c r="L137" s="109">
        <f t="shared" si="23"/>
        <v>1922</v>
      </c>
    </row>
    <row r="138" spans="1:12" ht="12.75" customHeight="1">
      <c r="A138" s="36"/>
      <c r="B138" s="43"/>
      <c r="C138" s="16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1:12" ht="12.75" customHeight="1">
      <c r="A139" s="36"/>
      <c r="B139" s="43">
        <v>0.105</v>
      </c>
      <c r="C139" s="16" t="s">
        <v>106</v>
      </c>
      <c r="D139" s="90"/>
      <c r="E139" s="90"/>
      <c r="F139" s="90"/>
      <c r="G139" s="90"/>
      <c r="H139" s="90"/>
      <c r="I139" s="90"/>
      <c r="J139" s="90"/>
      <c r="K139" s="90"/>
      <c r="L139" s="90"/>
    </row>
    <row r="140" spans="1:12" ht="25.5">
      <c r="A140" s="36"/>
      <c r="B140" s="15">
        <v>67</v>
      </c>
      <c r="C140" s="14" t="s">
        <v>178</v>
      </c>
      <c r="D140" s="90"/>
      <c r="E140" s="90"/>
      <c r="F140" s="90"/>
      <c r="G140" s="90"/>
      <c r="H140" s="90"/>
      <c r="I140" s="90"/>
      <c r="J140" s="90"/>
      <c r="K140" s="90"/>
      <c r="L140" s="90"/>
    </row>
    <row r="141" spans="1:12" ht="12.75" customHeight="1">
      <c r="A141" s="36"/>
      <c r="B141" s="17" t="s">
        <v>107</v>
      </c>
      <c r="C141" s="14" t="s">
        <v>135</v>
      </c>
      <c r="D141" s="96">
        <v>15575</v>
      </c>
      <c r="E141" s="96">
        <v>7312</v>
      </c>
      <c r="F141" s="96">
        <v>5000</v>
      </c>
      <c r="G141" s="96">
        <v>5478</v>
      </c>
      <c r="H141" s="96">
        <v>15000</v>
      </c>
      <c r="I141" s="96">
        <v>6451</v>
      </c>
      <c r="J141" s="108">
        <v>13707</v>
      </c>
      <c r="K141" s="96">
        <v>7418</v>
      </c>
      <c r="L141" s="96">
        <f>SUM(J141:K141)</f>
        <v>21125</v>
      </c>
    </row>
    <row r="142" spans="1:12" ht="25.5">
      <c r="A142" s="36" t="s">
        <v>14</v>
      </c>
      <c r="B142" s="15">
        <v>67</v>
      </c>
      <c r="C142" s="14" t="s">
        <v>178</v>
      </c>
      <c r="D142" s="96">
        <f aca="true" t="shared" si="24" ref="D142:L143">D141</f>
        <v>15575</v>
      </c>
      <c r="E142" s="96">
        <f t="shared" si="24"/>
        <v>7312</v>
      </c>
      <c r="F142" s="96">
        <f t="shared" si="24"/>
        <v>5000</v>
      </c>
      <c r="G142" s="96">
        <f t="shared" si="24"/>
        <v>5478</v>
      </c>
      <c r="H142" s="96">
        <f t="shared" si="24"/>
        <v>15000</v>
      </c>
      <c r="I142" s="96">
        <f t="shared" si="24"/>
        <v>6451</v>
      </c>
      <c r="J142" s="108">
        <f t="shared" si="24"/>
        <v>13707</v>
      </c>
      <c r="K142" s="96">
        <f t="shared" si="24"/>
        <v>7418</v>
      </c>
      <c r="L142" s="96">
        <f t="shared" si="24"/>
        <v>21125</v>
      </c>
    </row>
    <row r="143" spans="1:12" ht="12.75" customHeight="1">
      <c r="A143" s="36" t="s">
        <v>14</v>
      </c>
      <c r="B143" s="43">
        <v>0.105</v>
      </c>
      <c r="C143" s="16" t="s">
        <v>106</v>
      </c>
      <c r="D143" s="109">
        <f t="shared" si="24"/>
        <v>15575</v>
      </c>
      <c r="E143" s="109">
        <f t="shared" si="24"/>
        <v>7312</v>
      </c>
      <c r="F143" s="109">
        <f t="shared" si="24"/>
        <v>5000</v>
      </c>
      <c r="G143" s="109">
        <f t="shared" si="24"/>
        <v>5478</v>
      </c>
      <c r="H143" s="109">
        <f t="shared" si="24"/>
        <v>15000</v>
      </c>
      <c r="I143" s="109">
        <f t="shared" si="24"/>
        <v>6451</v>
      </c>
      <c r="J143" s="110">
        <f t="shared" si="24"/>
        <v>13707</v>
      </c>
      <c r="K143" s="109">
        <f t="shared" si="24"/>
        <v>7418</v>
      </c>
      <c r="L143" s="109">
        <f t="shared" si="24"/>
        <v>21125</v>
      </c>
    </row>
    <row r="144" spans="1:12" ht="12.75" customHeight="1">
      <c r="A144" s="36"/>
      <c r="B144" s="15"/>
      <c r="C144" s="14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1:12" ht="38.25">
      <c r="A145" s="60"/>
      <c r="B145" s="22">
        <v>0.196</v>
      </c>
      <c r="C145" s="23" t="s">
        <v>133</v>
      </c>
      <c r="D145" s="97"/>
      <c r="E145" s="97"/>
      <c r="F145" s="97"/>
      <c r="G145" s="97"/>
      <c r="H145" s="97"/>
      <c r="I145" s="97"/>
      <c r="J145" s="97"/>
      <c r="K145" s="97"/>
      <c r="L145" s="97"/>
    </row>
    <row r="146" spans="1:12" ht="12.75" customHeight="1">
      <c r="A146" s="60"/>
      <c r="B146" s="21" t="s">
        <v>134</v>
      </c>
      <c r="C146" s="24" t="s">
        <v>135</v>
      </c>
      <c r="D146" s="97">
        <v>750</v>
      </c>
      <c r="E146" s="87">
        <v>0</v>
      </c>
      <c r="F146" s="97" t="s">
        <v>184</v>
      </c>
      <c r="G146" s="84" t="s">
        <v>184</v>
      </c>
      <c r="H146" s="87">
        <v>0</v>
      </c>
      <c r="I146" s="87">
        <v>0</v>
      </c>
      <c r="J146" s="87">
        <v>0</v>
      </c>
      <c r="K146" s="87">
        <v>0</v>
      </c>
      <c r="L146" s="87">
        <f>SUM(J146:K146)</f>
        <v>0</v>
      </c>
    </row>
    <row r="147" spans="1:12" ht="38.25">
      <c r="A147" s="60" t="s">
        <v>14</v>
      </c>
      <c r="B147" s="22">
        <v>0.196</v>
      </c>
      <c r="C147" s="23" t="s">
        <v>133</v>
      </c>
      <c r="D147" s="110">
        <f aca="true" t="shared" si="25" ref="D147:L147">D146</f>
        <v>750</v>
      </c>
      <c r="E147" s="103">
        <f t="shared" si="25"/>
        <v>0</v>
      </c>
      <c r="F147" s="110" t="str">
        <f t="shared" si="25"/>
        <v> -</v>
      </c>
      <c r="G147" s="110" t="str">
        <f t="shared" si="25"/>
        <v> -</v>
      </c>
      <c r="H147" s="103">
        <f t="shared" si="25"/>
        <v>0</v>
      </c>
      <c r="I147" s="103">
        <f t="shared" si="25"/>
        <v>0</v>
      </c>
      <c r="J147" s="103">
        <f t="shared" si="25"/>
        <v>0</v>
      </c>
      <c r="K147" s="103">
        <f t="shared" si="25"/>
        <v>0</v>
      </c>
      <c r="L147" s="103">
        <f t="shared" si="25"/>
        <v>0</v>
      </c>
    </row>
    <row r="148" spans="1:12" ht="12.75" customHeight="1">
      <c r="A148" s="60"/>
      <c r="B148" s="25"/>
      <c r="C148" s="23"/>
      <c r="D148" s="97"/>
      <c r="E148" s="97"/>
      <c r="F148" s="97"/>
      <c r="G148" s="97"/>
      <c r="H148" s="97"/>
      <c r="I148" s="97"/>
      <c r="J148" s="97"/>
      <c r="K148" s="97"/>
      <c r="L148" s="97"/>
    </row>
    <row r="149" spans="1:12" ht="12.75" customHeight="1">
      <c r="A149" s="34"/>
      <c r="B149" s="3">
        <v>0.198</v>
      </c>
      <c r="C149" s="4" t="s">
        <v>136</v>
      </c>
      <c r="D149" s="97"/>
      <c r="E149" s="97"/>
      <c r="F149" s="97"/>
      <c r="G149" s="97"/>
      <c r="H149" s="97"/>
      <c r="I149" s="97"/>
      <c r="J149" s="97"/>
      <c r="K149" s="97"/>
      <c r="L149" s="97"/>
    </row>
    <row r="150" spans="1:12" ht="12.75" customHeight="1">
      <c r="A150" s="34"/>
      <c r="B150" s="21" t="s">
        <v>134</v>
      </c>
      <c r="C150" s="24" t="s">
        <v>135</v>
      </c>
      <c r="D150" s="97">
        <v>1750</v>
      </c>
      <c r="E150" s="87">
        <v>0</v>
      </c>
      <c r="F150" s="97" t="s">
        <v>184</v>
      </c>
      <c r="G150" s="84" t="s">
        <v>184</v>
      </c>
      <c r="H150" s="87">
        <v>0</v>
      </c>
      <c r="I150" s="87">
        <v>0</v>
      </c>
      <c r="J150" s="87">
        <v>0</v>
      </c>
      <c r="K150" s="87">
        <v>0</v>
      </c>
      <c r="L150" s="87">
        <f>SUM(J150:K150)</f>
        <v>0</v>
      </c>
    </row>
    <row r="151" spans="1:12" ht="12.75" customHeight="1">
      <c r="A151" s="34" t="s">
        <v>14</v>
      </c>
      <c r="B151" s="3">
        <v>0.198</v>
      </c>
      <c r="C151" s="4" t="s">
        <v>136</v>
      </c>
      <c r="D151" s="110">
        <f aca="true" t="shared" si="26" ref="D151:L151">D150</f>
        <v>1750</v>
      </c>
      <c r="E151" s="103">
        <f t="shared" si="26"/>
        <v>0</v>
      </c>
      <c r="F151" s="110" t="str">
        <f t="shared" si="26"/>
        <v> -</v>
      </c>
      <c r="G151" s="110" t="str">
        <f t="shared" si="26"/>
        <v> -</v>
      </c>
      <c r="H151" s="103">
        <f t="shared" si="26"/>
        <v>0</v>
      </c>
      <c r="I151" s="103">
        <f t="shared" si="26"/>
        <v>0</v>
      </c>
      <c r="J151" s="103">
        <f t="shared" si="26"/>
        <v>0</v>
      </c>
      <c r="K151" s="103">
        <f t="shared" si="26"/>
        <v>0</v>
      </c>
      <c r="L151" s="103">
        <f t="shared" si="26"/>
        <v>0</v>
      </c>
    </row>
    <row r="152" spans="1:12" ht="12.75" customHeight="1">
      <c r="A152" s="36"/>
      <c r="B152" s="15"/>
      <c r="C152" s="14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1:12" ht="12.75" customHeight="1">
      <c r="A153" s="36"/>
      <c r="B153" s="43">
        <v>0.2</v>
      </c>
      <c r="C153" s="16" t="s">
        <v>108</v>
      </c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1:12" ht="12.75" customHeight="1">
      <c r="A154" s="36"/>
      <c r="B154" s="15">
        <v>68</v>
      </c>
      <c r="C154" s="14" t="s">
        <v>109</v>
      </c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1:12" ht="12.75" customHeight="1">
      <c r="A155" s="36"/>
      <c r="B155" s="15">
        <v>61</v>
      </c>
      <c r="C155" s="14" t="s">
        <v>110</v>
      </c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1:12" ht="12.75" customHeight="1">
      <c r="A156" s="36"/>
      <c r="B156" s="17" t="s">
        <v>111</v>
      </c>
      <c r="C156" s="14" t="s">
        <v>29</v>
      </c>
      <c r="D156" s="92">
        <v>7955</v>
      </c>
      <c r="E156" s="87">
        <v>0</v>
      </c>
      <c r="F156" s="92">
        <v>4600</v>
      </c>
      <c r="G156" s="84" t="s">
        <v>184</v>
      </c>
      <c r="H156" s="92">
        <v>7700</v>
      </c>
      <c r="I156" s="87">
        <v>0</v>
      </c>
      <c r="J156" s="85">
        <v>5787</v>
      </c>
      <c r="K156" s="87">
        <v>0</v>
      </c>
      <c r="L156" s="84">
        <f>SUM(J156:K156)</f>
        <v>5787</v>
      </c>
    </row>
    <row r="157" spans="1:12" ht="14.25" customHeight="1">
      <c r="A157" s="36"/>
      <c r="B157" s="17" t="s">
        <v>112</v>
      </c>
      <c r="C157" s="14" t="s">
        <v>31</v>
      </c>
      <c r="D157" s="92">
        <v>440</v>
      </c>
      <c r="E157" s="87">
        <v>0</v>
      </c>
      <c r="F157" s="92" t="s">
        <v>184</v>
      </c>
      <c r="G157" s="84" t="s">
        <v>184</v>
      </c>
      <c r="H157" s="92">
        <v>60</v>
      </c>
      <c r="I157" s="87">
        <v>0</v>
      </c>
      <c r="J157" s="106">
        <v>0</v>
      </c>
      <c r="K157" s="87">
        <v>0</v>
      </c>
      <c r="L157" s="87">
        <f>SUM(J157:K157)</f>
        <v>0</v>
      </c>
    </row>
    <row r="158" spans="1:12" ht="14.25" customHeight="1">
      <c r="A158" s="36"/>
      <c r="B158" s="17" t="s">
        <v>113</v>
      </c>
      <c r="C158" s="14" t="s">
        <v>33</v>
      </c>
      <c r="D158" s="124">
        <v>1001</v>
      </c>
      <c r="E158" s="89">
        <v>0</v>
      </c>
      <c r="F158" s="124">
        <v>50</v>
      </c>
      <c r="G158" s="108" t="s">
        <v>184</v>
      </c>
      <c r="H158" s="124">
        <v>600</v>
      </c>
      <c r="I158" s="89">
        <v>0</v>
      </c>
      <c r="J158" s="125">
        <v>150</v>
      </c>
      <c r="K158" s="89">
        <v>0</v>
      </c>
      <c r="L158" s="108">
        <f>SUM(J158:K158)</f>
        <v>150</v>
      </c>
    </row>
    <row r="159" spans="1:12" ht="14.25" customHeight="1">
      <c r="A159" s="36" t="s">
        <v>14</v>
      </c>
      <c r="B159" s="15">
        <v>61</v>
      </c>
      <c r="C159" s="14" t="s">
        <v>110</v>
      </c>
      <c r="D159" s="108">
        <f aca="true" t="shared" si="27" ref="D159:L159">SUM(D156:D158)</f>
        <v>9396</v>
      </c>
      <c r="E159" s="89">
        <f t="shared" si="27"/>
        <v>0</v>
      </c>
      <c r="F159" s="108">
        <f t="shared" si="27"/>
        <v>4650</v>
      </c>
      <c r="G159" s="89">
        <f t="shared" si="27"/>
        <v>0</v>
      </c>
      <c r="H159" s="108">
        <f t="shared" si="27"/>
        <v>8360</v>
      </c>
      <c r="I159" s="89">
        <f t="shared" si="27"/>
        <v>0</v>
      </c>
      <c r="J159" s="108">
        <f t="shared" si="27"/>
        <v>5937</v>
      </c>
      <c r="K159" s="89">
        <f t="shared" si="27"/>
        <v>0</v>
      </c>
      <c r="L159" s="108">
        <f t="shared" si="27"/>
        <v>5937</v>
      </c>
    </row>
    <row r="160" spans="1:12" ht="14.25" customHeight="1">
      <c r="A160" s="36"/>
      <c r="B160" s="15"/>
      <c r="C160" s="14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1:12" ht="14.25" customHeight="1">
      <c r="A161" s="36"/>
      <c r="B161" s="15">
        <v>62</v>
      </c>
      <c r="C161" s="14" t="s">
        <v>114</v>
      </c>
      <c r="D161" s="90"/>
      <c r="E161" s="90"/>
      <c r="F161" s="90"/>
      <c r="G161" s="90"/>
      <c r="H161" s="90"/>
      <c r="I161" s="90"/>
      <c r="J161" s="90"/>
      <c r="K161" s="90"/>
      <c r="L161" s="90"/>
    </row>
    <row r="162" spans="1:12" ht="14.25" customHeight="1">
      <c r="A162" s="36"/>
      <c r="B162" s="17" t="s">
        <v>115</v>
      </c>
      <c r="C162" s="14" t="s">
        <v>29</v>
      </c>
      <c r="D162" s="90">
        <v>10689</v>
      </c>
      <c r="E162" s="101">
        <v>0</v>
      </c>
      <c r="F162" s="90">
        <v>6600</v>
      </c>
      <c r="G162" s="86" t="s">
        <v>184</v>
      </c>
      <c r="H162" s="90">
        <v>9300</v>
      </c>
      <c r="I162" s="101">
        <v>0</v>
      </c>
      <c r="J162" s="118">
        <v>7149</v>
      </c>
      <c r="K162" s="101">
        <v>0</v>
      </c>
      <c r="L162" s="86">
        <f>SUM(J162:K162)</f>
        <v>7149</v>
      </c>
    </row>
    <row r="163" spans="1:12" ht="14.25" customHeight="1">
      <c r="A163" s="36"/>
      <c r="B163" s="17" t="s">
        <v>116</v>
      </c>
      <c r="C163" s="14" t="s">
        <v>31</v>
      </c>
      <c r="D163" s="90">
        <v>343</v>
      </c>
      <c r="E163" s="101">
        <v>0</v>
      </c>
      <c r="F163" s="90" t="s">
        <v>184</v>
      </c>
      <c r="G163" s="86" t="s">
        <v>184</v>
      </c>
      <c r="H163" s="90">
        <v>60</v>
      </c>
      <c r="I163" s="101">
        <v>0</v>
      </c>
      <c r="J163" s="83">
        <v>0</v>
      </c>
      <c r="K163" s="101">
        <v>0</v>
      </c>
      <c r="L163" s="101">
        <f>SUM(J163:K163)</f>
        <v>0</v>
      </c>
    </row>
    <row r="164" spans="1:12" ht="14.25" customHeight="1">
      <c r="A164" s="36"/>
      <c r="B164" s="17" t="s">
        <v>117</v>
      </c>
      <c r="C164" s="14" t="s">
        <v>33</v>
      </c>
      <c r="D164" s="90">
        <v>964</v>
      </c>
      <c r="E164" s="101">
        <v>0</v>
      </c>
      <c r="F164" s="90">
        <v>50</v>
      </c>
      <c r="G164" s="86" t="s">
        <v>184</v>
      </c>
      <c r="H164" s="90">
        <v>170</v>
      </c>
      <c r="I164" s="101">
        <v>0</v>
      </c>
      <c r="J164" s="118">
        <v>50</v>
      </c>
      <c r="K164" s="101">
        <v>0</v>
      </c>
      <c r="L164" s="86">
        <f>SUM(J164:K164)</f>
        <v>50</v>
      </c>
    </row>
    <row r="165" spans="1:12" ht="14.25" customHeight="1">
      <c r="A165" s="49"/>
      <c r="B165" s="88" t="s">
        <v>118</v>
      </c>
      <c r="C165" s="50" t="s">
        <v>57</v>
      </c>
      <c r="D165" s="124">
        <v>114</v>
      </c>
      <c r="E165" s="89">
        <v>0</v>
      </c>
      <c r="F165" s="124">
        <v>100</v>
      </c>
      <c r="G165" s="108" t="s">
        <v>184</v>
      </c>
      <c r="H165" s="124">
        <v>100</v>
      </c>
      <c r="I165" s="89">
        <v>0</v>
      </c>
      <c r="J165" s="102">
        <v>0</v>
      </c>
      <c r="K165" s="89">
        <v>0</v>
      </c>
      <c r="L165" s="89">
        <f>SUM(J165:K165)</f>
        <v>0</v>
      </c>
    </row>
    <row r="166" spans="1:12" ht="14.25" customHeight="1">
      <c r="A166" s="36" t="s">
        <v>14</v>
      </c>
      <c r="B166" s="15">
        <v>62</v>
      </c>
      <c r="C166" s="14" t="s">
        <v>114</v>
      </c>
      <c r="D166" s="108">
        <f aca="true" t="shared" si="28" ref="D166:L166">SUM(D162:D165)</f>
        <v>12110</v>
      </c>
      <c r="E166" s="89">
        <f t="shared" si="28"/>
        <v>0</v>
      </c>
      <c r="F166" s="108">
        <f t="shared" si="28"/>
        <v>6750</v>
      </c>
      <c r="G166" s="89">
        <f t="shared" si="28"/>
        <v>0</v>
      </c>
      <c r="H166" s="108">
        <f t="shared" si="28"/>
        <v>9630</v>
      </c>
      <c r="I166" s="89">
        <f t="shared" si="28"/>
        <v>0</v>
      </c>
      <c r="J166" s="108">
        <f t="shared" si="28"/>
        <v>7199</v>
      </c>
      <c r="K166" s="89">
        <f t="shared" si="28"/>
        <v>0</v>
      </c>
      <c r="L166" s="108">
        <f t="shared" si="28"/>
        <v>7199</v>
      </c>
    </row>
    <row r="167" spans="1:12" ht="14.25" customHeight="1">
      <c r="A167" s="36"/>
      <c r="B167" s="15"/>
      <c r="C167" s="14"/>
      <c r="D167" s="93"/>
      <c r="E167" s="93"/>
      <c r="F167" s="93"/>
      <c r="G167" s="93"/>
      <c r="H167" s="93"/>
      <c r="I167" s="93"/>
      <c r="J167" s="93"/>
      <c r="K167" s="93"/>
      <c r="L167" s="93"/>
    </row>
    <row r="168" spans="1:12" ht="14.25" customHeight="1">
      <c r="A168" s="36"/>
      <c r="B168" s="17" t="s">
        <v>119</v>
      </c>
      <c r="C168" s="14" t="s">
        <v>102</v>
      </c>
      <c r="D168" s="101">
        <v>0</v>
      </c>
      <c r="E168" s="101">
        <v>0</v>
      </c>
      <c r="F168" s="86" t="s">
        <v>184</v>
      </c>
      <c r="G168" s="86" t="s">
        <v>184</v>
      </c>
      <c r="H168" s="101">
        <v>0</v>
      </c>
      <c r="I168" s="101">
        <v>0</v>
      </c>
      <c r="J168" s="101">
        <v>0</v>
      </c>
      <c r="K168" s="101">
        <v>0</v>
      </c>
      <c r="L168" s="101">
        <f>SUM(J168:K168)</f>
        <v>0</v>
      </c>
    </row>
    <row r="169" spans="1:12" ht="14.25" customHeight="1">
      <c r="A169" s="36" t="s">
        <v>14</v>
      </c>
      <c r="B169" s="15">
        <v>68</v>
      </c>
      <c r="C169" s="14" t="s">
        <v>109</v>
      </c>
      <c r="D169" s="110">
        <f aca="true" t="shared" si="29" ref="D169:L169">D166+D159+SUM(D168:D168)</f>
        <v>21506</v>
      </c>
      <c r="E169" s="103">
        <f t="shared" si="29"/>
        <v>0</v>
      </c>
      <c r="F169" s="110">
        <f t="shared" si="29"/>
        <v>11400</v>
      </c>
      <c r="G169" s="103">
        <f t="shared" si="29"/>
        <v>0</v>
      </c>
      <c r="H169" s="110">
        <f t="shared" si="29"/>
        <v>17990</v>
      </c>
      <c r="I169" s="103">
        <f t="shared" si="29"/>
        <v>0</v>
      </c>
      <c r="J169" s="110">
        <f t="shared" si="29"/>
        <v>13136</v>
      </c>
      <c r="K169" s="103">
        <f t="shared" si="29"/>
        <v>0</v>
      </c>
      <c r="L169" s="110">
        <f t="shared" si="29"/>
        <v>13136</v>
      </c>
    </row>
    <row r="170" spans="1:12" ht="14.25" customHeight="1">
      <c r="A170" s="36" t="s">
        <v>14</v>
      </c>
      <c r="B170" s="43">
        <v>0.2</v>
      </c>
      <c r="C170" s="16" t="s">
        <v>108</v>
      </c>
      <c r="D170" s="110">
        <f aca="true" t="shared" si="30" ref="D170:L170">D169</f>
        <v>21506</v>
      </c>
      <c r="E170" s="103">
        <f t="shared" si="30"/>
        <v>0</v>
      </c>
      <c r="F170" s="110">
        <f t="shared" si="30"/>
        <v>11400</v>
      </c>
      <c r="G170" s="103">
        <f t="shared" si="30"/>
        <v>0</v>
      </c>
      <c r="H170" s="110">
        <f t="shared" si="30"/>
        <v>17990</v>
      </c>
      <c r="I170" s="103">
        <f t="shared" si="30"/>
        <v>0</v>
      </c>
      <c r="J170" s="110">
        <f t="shared" si="30"/>
        <v>13136</v>
      </c>
      <c r="K170" s="103">
        <f t="shared" si="30"/>
        <v>0</v>
      </c>
      <c r="L170" s="110">
        <f t="shared" si="30"/>
        <v>13136</v>
      </c>
    </row>
    <row r="171" spans="1:12" ht="14.25" customHeight="1">
      <c r="A171" s="14" t="s">
        <v>14</v>
      </c>
      <c r="B171" s="40">
        <v>2851</v>
      </c>
      <c r="C171" s="16" t="s">
        <v>2</v>
      </c>
      <c r="D171" s="109">
        <f aca="true" t="shared" si="31" ref="D171:L171">D170+D143+D137+D120+D113+D47+D147+D151</f>
        <v>90491</v>
      </c>
      <c r="E171" s="109">
        <f t="shared" si="31"/>
        <v>68952</v>
      </c>
      <c r="F171" s="109">
        <f t="shared" si="31"/>
        <v>72165</v>
      </c>
      <c r="G171" s="109">
        <f t="shared" si="31"/>
        <v>62432</v>
      </c>
      <c r="H171" s="109">
        <f t="shared" si="31"/>
        <v>100175</v>
      </c>
      <c r="I171" s="109">
        <f t="shared" si="31"/>
        <v>64505</v>
      </c>
      <c r="J171" s="110">
        <f t="shared" si="31"/>
        <v>61218</v>
      </c>
      <c r="K171" s="109">
        <f t="shared" si="31"/>
        <v>66371</v>
      </c>
      <c r="L171" s="109">
        <f t="shared" si="31"/>
        <v>127589</v>
      </c>
    </row>
    <row r="172" spans="1:12" ht="14.25" customHeight="1">
      <c r="A172" s="14"/>
      <c r="B172" s="40"/>
      <c r="C172" s="14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1:12" ht="14.25" customHeight="1">
      <c r="A173" s="36" t="s">
        <v>121</v>
      </c>
      <c r="B173" s="40">
        <v>2852</v>
      </c>
      <c r="C173" s="16" t="s">
        <v>3</v>
      </c>
      <c r="D173" s="93"/>
      <c r="E173" s="93"/>
      <c r="F173" s="93"/>
      <c r="G173" s="93"/>
      <c r="H173" s="93"/>
      <c r="I173" s="93"/>
      <c r="J173" s="93"/>
      <c r="K173" s="93"/>
      <c r="L173" s="92"/>
    </row>
    <row r="174" spans="1:12" ht="14.25" customHeight="1">
      <c r="A174" s="36"/>
      <c r="B174" s="41">
        <v>8</v>
      </c>
      <c r="C174" s="14" t="s">
        <v>122</v>
      </c>
      <c r="D174" s="90"/>
      <c r="E174" s="90"/>
      <c r="F174" s="90"/>
      <c r="G174" s="90"/>
      <c r="H174" s="90"/>
      <c r="I174" s="90"/>
      <c r="J174" s="90"/>
      <c r="K174" s="90"/>
      <c r="L174" s="90"/>
    </row>
    <row r="175" spans="1:12" ht="14.25" customHeight="1">
      <c r="A175" s="36"/>
      <c r="B175" s="42">
        <v>8.6</v>
      </c>
      <c r="C175" s="16" t="s">
        <v>123</v>
      </c>
      <c r="D175" s="90"/>
      <c r="E175" s="90"/>
      <c r="F175" s="90"/>
      <c r="G175" s="90"/>
      <c r="H175" s="90"/>
      <c r="I175" s="90"/>
      <c r="J175" s="90"/>
      <c r="K175" s="90"/>
      <c r="L175" s="90"/>
    </row>
    <row r="176" spans="1:12" ht="14.25" customHeight="1">
      <c r="A176" s="36"/>
      <c r="B176" s="41">
        <v>60</v>
      </c>
      <c r="C176" s="14" t="s">
        <v>124</v>
      </c>
      <c r="D176" s="90"/>
      <c r="E176" s="90"/>
      <c r="F176" s="90"/>
      <c r="G176" s="90"/>
      <c r="H176" s="90"/>
      <c r="I176" s="90"/>
      <c r="J176" s="90"/>
      <c r="K176" s="90"/>
      <c r="L176" s="90"/>
    </row>
    <row r="177" spans="1:12" ht="14.25" customHeight="1">
      <c r="A177" s="36"/>
      <c r="B177" s="15">
        <v>71</v>
      </c>
      <c r="C177" s="14" t="s">
        <v>169</v>
      </c>
      <c r="D177" s="90"/>
      <c r="E177" s="90"/>
      <c r="F177" s="90"/>
      <c r="G177" s="90"/>
      <c r="H177" s="90"/>
      <c r="I177" s="90"/>
      <c r="J177" s="90"/>
      <c r="K177" s="90"/>
      <c r="L177" s="91"/>
    </row>
    <row r="178" spans="1:12" ht="14.25" customHeight="1">
      <c r="A178" s="36"/>
      <c r="B178" s="17" t="s">
        <v>125</v>
      </c>
      <c r="C178" s="14" t="s">
        <v>49</v>
      </c>
      <c r="D178" s="86">
        <v>4600</v>
      </c>
      <c r="E178" s="101">
        <v>0</v>
      </c>
      <c r="F178" s="91" t="s">
        <v>184</v>
      </c>
      <c r="G178" s="86" t="s">
        <v>184</v>
      </c>
      <c r="H178" s="91">
        <v>2000</v>
      </c>
      <c r="I178" s="101">
        <v>0</v>
      </c>
      <c r="J178" s="101">
        <v>0</v>
      </c>
      <c r="K178" s="101">
        <v>0</v>
      </c>
      <c r="L178" s="101">
        <f>SUM(J178:K178)</f>
        <v>0</v>
      </c>
    </row>
    <row r="179" spans="1:12" ht="14.25" customHeight="1">
      <c r="A179" s="36" t="s">
        <v>14</v>
      </c>
      <c r="B179" s="42">
        <v>8.6</v>
      </c>
      <c r="C179" s="16" t="s">
        <v>123</v>
      </c>
      <c r="D179" s="110">
        <f aca="true" t="shared" si="32" ref="D179:L179">D178</f>
        <v>4600</v>
      </c>
      <c r="E179" s="103">
        <f t="shared" si="32"/>
        <v>0</v>
      </c>
      <c r="F179" s="109" t="str">
        <f t="shared" si="32"/>
        <v> -</v>
      </c>
      <c r="G179" s="110" t="str">
        <f t="shared" si="32"/>
        <v> -</v>
      </c>
      <c r="H179" s="109">
        <f t="shared" si="32"/>
        <v>2000</v>
      </c>
      <c r="I179" s="103">
        <f t="shared" si="32"/>
        <v>0</v>
      </c>
      <c r="J179" s="103">
        <f t="shared" si="32"/>
        <v>0</v>
      </c>
      <c r="K179" s="103">
        <f t="shared" si="32"/>
        <v>0</v>
      </c>
      <c r="L179" s="103">
        <f t="shared" si="32"/>
        <v>0</v>
      </c>
    </row>
    <row r="180" spans="1:12" ht="14.25" customHeight="1">
      <c r="A180" s="36" t="s">
        <v>14</v>
      </c>
      <c r="B180" s="41">
        <v>8</v>
      </c>
      <c r="C180" s="14" t="s">
        <v>122</v>
      </c>
      <c r="D180" s="110">
        <f aca="true" t="shared" si="33" ref="D180:L180">D179</f>
        <v>4600</v>
      </c>
      <c r="E180" s="103">
        <f t="shared" si="33"/>
        <v>0</v>
      </c>
      <c r="F180" s="109" t="str">
        <f t="shared" si="33"/>
        <v> -</v>
      </c>
      <c r="G180" s="110" t="str">
        <f t="shared" si="33"/>
        <v> -</v>
      </c>
      <c r="H180" s="109">
        <f t="shared" si="33"/>
        <v>2000</v>
      </c>
      <c r="I180" s="103">
        <f t="shared" si="33"/>
        <v>0</v>
      </c>
      <c r="J180" s="103">
        <f t="shared" si="33"/>
        <v>0</v>
      </c>
      <c r="K180" s="103">
        <f t="shared" si="33"/>
        <v>0</v>
      </c>
      <c r="L180" s="103">
        <f t="shared" si="33"/>
        <v>0</v>
      </c>
    </row>
    <row r="181" spans="1:12" ht="14.25" customHeight="1">
      <c r="A181" s="36"/>
      <c r="B181" s="41"/>
      <c r="C181" s="14"/>
      <c r="D181" s="84"/>
      <c r="E181" s="87"/>
      <c r="F181" s="93"/>
      <c r="G181" s="84"/>
      <c r="H181" s="93"/>
      <c r="I181" s="87"/>
      <c r="J181" s="87"/>
      <c r="K181" s="87"/>
      <c r="L181" s="87"/>
    </row>
    <row r="182" spans="1:12" ht="14.25" customHeight="1">
      <c r="A182" s="36"/>
      <c r="B182" s="17" t="s">
        <v>179</v>
      </c>
      <c r="C182" s="14" t="s">
        <v>180</v>
      </c>
      <c r="D182" s="86"/>
      <c r="E182" s="101"/>
      <c r="F182" s="91"/>
      <c r="G182" s="101"/>
      <c r="H182" s="91"/>
      <c r="I182" s="101"/>
      <c r="J182" s="101"/>
      <c r="K182" s="86"/>
      <c r="L182" s="101"/>
    </row>
    <row r="183" spans="1:12" ht="14.25" customHeight="1">
      <c r="A183" s="36"/>
      <c r="B183" s="17" t="s">
        <v>181</v>
      </c>
      <c r="C183" s="14" t="s">
        <v>132</v>
      </c>
      <c r="D183" s="86"/>
      <c r="E183" s="101"/>
      <c r="F183" s="91"/>
      <c r="G183" s="101"/>
      <c r="H183" s="91"/>
      <c r="I183" s="101"/>
      <c r="J183" s="101"/>
      <c r="K183" s="86"/>
      <c r="L183" s="101"/>
    </row>
    <row r="184" spans="1:12" ht="14.25" customHeight="1">
      <c r="A184" s="36"/>
      <c r="B184" s="15">
        <v>61</v>
      </c>
      <c r="C184" s="14" t="s">
        <v>127</v>
      </c>
      <c r="D184" s="86"/>
      <c r="E184" s="101"/>
      <c r="F184" s="91"/>
      <c r="G184" s="101"/>
      <c r="H184" s="91"/>
      <c r="I184" s="101"/>
      <c r="J184" s="86"/>
      <c r="K184" s="86"/>
      <c r="L184" s="86"/>
    </row>
    <row r="185" spans="1:12" ht="14.25" customHeight="1">
      <c r="A185" s="36"/>
      <c r="B185" s="17" t="s">
        <v>182</v>
      </c>
      <c r="C185" s="14" t="s">
        <v>183</v>
      </c>
      <c r="D185" s="101">
        <v>0</v>
      </c>
      <c r="E185" s="101">
        <v>0</v>
      </c>
      <c r="F185" s="91">
        <v>250000</v>
      </c>
      <c r="G185" s="86" t="s">
        <v>184</v>
      </c>
      <c r="H185" s="91">
        <v>250000</v>
      </c>
      <c r="I185" s="101">
        <v>0</v>
      </c>
      <c r="J185" s="101">
        <v>0</v>
      </c>
      <c r="K185" s="101">
        <v>0</v>
      </c>
      <c r="L185" s="101">
        <f>SUM(J185:K185)</f>
        <v>0</v>
      </c>
    </row>
    <row r="186" spans="1:12" ht="14.25" customHeight="1">
      <c r="A186" s="36" t="s">
        <v>14</v>
      </c>
      <c r="B186" s="17" t="s">
        <v>181</v>
      </c>
      <c r="C186" s="14" t="s">
        <v>132</v>
      </c>
      <c r="D186" s="103">
        <f aca="true" t="shared" si="34" ref="D186:L187">D185</f>
        <v>0</v>
      </c>
      <c r="E186" s="103">
        <f t="shared" si="34"/>
        <v>0</v>
      </c>
      <c r="F186" s="109">
        <f t="shared" si="34"/>
        <v>250000</v>
      </c>
      <c r="G186" s="110" t="str">
        <f t="shared" si="34"/>
        <v> -</v>
      </c>
      <c r="H186" s="109">
        <f t="shared" si="34"/>
        <v>250000</v>
      </c>
      <c r="I186" s="103">
        <f t="shared" si="34"/>
        <v>0</v>
      </c>
      <c r="J186" s="103">
        <f t="shared" si="34"/>
        <v>0</v>
      </c>
      <c r="K186" s="103">
        <f t="shared" si="34"/>
        <v>0</v>
      </c>
      <c r="L186" s="103">
        <f t="shared" si="34"/>
        <v>0</v>
      </c>
    </row>
    <row r="187" spans="1:12" ht="14.25" customHeight="1">
      <c r="A187" s="36" t="s">
        <v>14</v>
      </c>
      <c r="B187" s="41">
        <v>8</v>
      </c>
      <c r="C187" s="14" t="s">
        <v>122</v>
      </c>
      <c r="D187" s="103">
        <f>D186</f>
        <v>0</v>
      </c>
      <c r="E187" s="103">
        <f t="shared" si="34"/>
        <v>0</v>
      </c>
      <c r="F187" s="110">
        <f t="shared" si="34"/>
        <v>250000</v>
      </c>
      <c r="G187" s="110" t="str">
        <f t="shared" si="34"/>
        <v> -</v>
      </c>
      <c r="H187" s="110">
        <f t="shared" si="34"/>
        <v>250000</v>
      </c>
      <c r="I187" s="103">
        <f t="shared" si="34"/>
        <v>0</v>
      </c>
      <c r="J187" s="103">
        <f t="shared" si="34"/>
        <v>0</v>
      </c>
      <c r="K187" s="103">
        <f t="shared" si="34"/>
        <v>0</v>
      </c>
      <c r="L187" s="103">
        <f t="shared" si="34"/>
        <v>0</v>
      </c>
    </row>
    <row r="188" spans="1:12" ht="14.25" customHeight="1">
      <c r="A188" s="36" t="s">
        <v>14</v>
      </c>
      <c r="B188" s="40">
        <v>2852</v>
      </c>
      <c r="C188" s="16" t="s">
        <v>3</v>
      </c>
      <c r="D188" s="110">
        <f>D187+D180</f>
        <v>4600</v>
      </c>
      <c r="E188" s="103">
        <f aca="true" t="shared" si="35" ref="E188:L188">E187+E180</f>
        <v>0</v>
      </c>
      <c r="F188" s="110">
        <f t="shared" si="35"/>
        <v>250000</v>
      </c>
      <c r="G188" s="103">
        <f t="shared" si="35"/>
        <v>0</v>
      </c>
      <c r="H188" s="110">
        <f t="shared" si="35"/>
        <v>252000</v>
      </c>
      <c r="I188" s="103">
        <f t="shared" si="35"/>
        <v>0</v>
      </c>
      <c r="J188" s="103">
        <f t="shared" si="35"/>
        <v>0</v>
      </c>
      <c r="K188" s="103">
        <f t="shared" si="35"/>
        <v>0</v>
      </c>
      <c r="L188" s="103">
        <f t="shared" si="35"/>
        <v>0</v>
      </c>
    </row>
    <row r="189" spans="1:12" ht="3.75" customHeight="1">
      <c r="A189" s="36"/>
      <c r="B189" s="40"/>
      <c r="C189" s="14"/>
      <c r="D189" s="93"/>
      <c r="E189" s="93"/>
      <c r="F189" s="93"/>
      <c r="G189" s="94"/>
      <c r="H189" s="94"/>
      <c r="I189" s="94"/>
      <c r="J189" s="94"/>
      <c r="K189" s="94"/>
      <c r="L189" s="94"/>
    </row>
    <row r="190" spans="1:12" ht="12.75" customHeight="1">
      <c r="A190" s="36" t="s">
        <v>121</v>
      </c>
      <c r="B190" s="40">
        <v>3475</v>
      </c>
      <c r="C190" s="16" t="s">
        <v>138</v>
      </c>
      <c r="D190" s="93"/>
      <c r="E190" s="93"/>
      <c r="F190" s="93"/>
      <c r="G190" s="93"/>
      <c r="H190" s="93"/>
      <c r="I190" s="93"/>
      <c r="J190" s="93"/>
      <c r="K190" s="93"/>
      <c r="L190" s="93"/>
    </row>
    <row r="191" spans="1:12" ht="12.75" customHeight="1">
      <c r="A191" s="36"/>
      <c r="B191" s="45">
        <v>0.8</v>
      </c>
      <c r="C191" s="16" t="s">
        <v>132</v>
      </c>
      <c r="D191" s="93"/>
      <c r="E191" s="93"/>
      <c r="F191" s="93"/>
      <c r="G191" s="93"/>
      <c r="H191" s="93"/>
      <c r="I191" s="93"/>
      <c r="J191" s="93"/>
      <c r="K191" s="93"/>
      <c r="L191" s="93"/>
    </row>
    <row r="192" spans="1:12" ht="25.5">
      <c r="A192" s="36"/>
      <c r="B192" s="15">
        <v>60</v>
      </c>
      <c r="C192" s="14" t="s">
        <v>156</v>
      </c>
      <c r="D192" s="93"/>
      <c r="E192" s="93"/>
      <c r="F192" s="93"/>
      <c r="G192" s="93"/>
      <c r="H192" s="93"/>
      <c r="I192" s="93"/>
      <c r="J192" s="93"/>
      <c r="K192" s="93"/>
      <c r="L192" s="93"/>
    </row>
    <row r="193" spans="1:12" ht="12.75" customHeight="1">
      <c r="A193" s="36"/>
      <c r="B193" s="17" t="s">
        <v>19</v>
      </c>
      <c r="C193" s="14" t="s">
        <v>49</v>
      </c>
      <c r="D193" s="93">
        <v>500</v>
      </c>
      <c r="E193" s="87">
        <v>0</v>
      </c>
      <c r="F193" s="93" t="s">
        <v>184</v>
      </c>
      <c r="G193" s="84" t="s">
        <v>184</v>
      </c>
      <c r="H193" s="93">
        <v>463</v>
      </c>
      <c r="I193" s="87">
        <v>0</v>
      </c>
      <c r="J193" s="87">
        <v>0</v>
      </c>
      <c r="K193" s="87">
        <v>0</v>
      </c>
      <c r="L193" s="87">
        <f>SUM(J193:K193)</f>
        <v>0</v>
      </c>
    </row>
    <row r="194" spans="1:12" ht="25.5">
      <c r="A194" s="49" t="s">
        <v>14</v>
      </c>
      <c r="B194" s="129">
        <v>60</v>
      </c>
      <c r="C194" s="50" t="s">
        <v>156</v>
      </c>
      <c r="D194" s="109">
        <f aca="true" t="shared" si="36" ref="D194:L194">D193</f>
        <v>500</v>
      </c>
      <c r="E194" s="103">
        <f t="shared" si="36"/>
        <v>0</v>
      </c>
      <c r="F194" s="109" t="str">
        <f t="shared" si="36"/>
        <v> -</v>
      </c>
      <c r="G194" s="110" t="str">
        <f t="shared" si="36"/>
        <v> -</v>
      </c>
      <c r="H194" s="109">
        <f t="shared" si="36"/>
        <v>463</v>
      </c>
      <c r="I194" s="103">
        <f t="shared" si="36"/>
        <v>0</v>
      </c>
      <c r="J194" s="103">
        <f t="shared" si="36"/>
        <v>0</v>
      </c>
      <c r="K194" s="103">
        <f t="shared" si="36"/>
        <v>0</v>
      </c>
      <c r="L194" s="103">
        <f t="shared" si="36"/>
        <v>0</v>
      </c>
    </row>
    <row r="195" spans="1:12" ht="12.75" customHeight="1">
      <c r="A195" s="36" t="s">
        <v>14</v>
      </c>
      <c r="B195" s="45">
        <v>0.8</v>
      </c>
      <c r="C195" s="16" t="s">
        <v>132</v>
      </c>
      <c r="D195" s="108">
        <f aca="true" t="shared" si="37" ref="D195:L195">D194</f>
        <v>500</v>
      </c>
      <c r="E195" s="89">
        <f t="shared" si="37"/>
        <v>0</v>
      </c>
      <c r="F195" s="108" t="str">
        <f t="shared" si="37"/>
        <v> -</v>
      </c>
      <c r="G195" s="108" t="str">
        <f t="shared" si="37"/>
        <v> -</v>
      </c>
      <c r="H195" s="108">
        <f t="shared" si="37"/>
        <v>463</v>
      </c>
      <c r="I195" s="89">
        <f t="shared" si="37"/>
        <v>0</v>
      </c>
      <c r="J195" s="89">
        <f t="shared" si="37"/>
        <v>0</v>
      </c>
      <c r="K195" s="89">
        <f t="shared" si="37"/>
        <v>0</v>
      </c>
      <c r="L195" s="89">
        <f t="shared" si="37"/>
        <v>0</v>
      </c>
    </row>
    <row r="196" spans="1:12" ht="12.75" customHeight="1">
      <c r="A196" s="36" t="s">
        <v>14</v>
      </c>
      <c r="B196" s="40">
        <v>3475</v>
      </c>
      <c r="C196" s="16" t="s">
        <v>138</v>
      </c>
      <c r="D196" s="110">
        <f aca="true" t="shared" si="38" ref="D196:L196">D193</f>
        <v>500</v>
      </c>
      <c r="E196" s="103">
        <f t="shared" si="38"/>
        <v>0</v>
      </c>
      <c r="F196" s="110" t="str">
        <f t="shared" si="38"/>
        <v> -</v>
      </c>
      <c r="G196" s="110" t="str">
        <f t="shared" si="38"/>
        <v> -</v>
      </c>
      <c r="H196" s="110">
        <f t="shared" si="38"/>
        <v>463</v>
      </c>
      <c r="I196" s="103">
        <f t="shared" si="38"/>
        <v>0</v>
      </c>
      <c r="J196" s="103">
        <f t="shared" si="38"/>
        <v>0</v>
      </c>
      <c r="K196" s="103">
        <f>K193</f>
        <v>0</v>
      </c>
      <c r="L196" s="103">
        <f t="shared" si="38"/>
        <v>0</v>
      </c>
    </row>
    <row r="197" spans="1:12" ht="12.75" customHeight="1">
      <c r="A197" s="38" t="s">
        <v>14</v>
      </c>
      <c r="B197" s="46"/>
      <c r="C197" s="39" t="s">
        <v>15</v>
      </c>
      <c r="D197" s="109">
        <f aca="true" t="shared" si="39" ref="D197:L197">D188+D171+D34+D196</f>
        <v>95591</v>
      </c>
      <c r="E197" s="109">
        <f t="shared" si="39"/>
        <v>104110</v>
      </c>
      <c r="F197" s="109">
        <f t="shared" si="39"/>
        <v>322165</v>
      </c>
      <c r="G197" s="109">
        <f t="shared" si="39"/>
        <v>95909</v>
      </c>
      <c r="H197" s="109">
        <f t="shared" si="39"/>
        <v>352638</v>
      </c>
      <c r="I197" s="109">
        <f t="shared" si="39"/>
        <v>99982</v>
      </c>
      <c r="J197" s="109">
        <f t="shared" si="39"/>
        <v>61218</v>
      </c>
      <c r="K197" s="109">
        <f t="shared" si="39"/>
        <v>104788</v>
      </c>
      <c r="L197" s="109">
        <f t="shared" si="39"/>
        <v>166006</v>
      </c>
    </row>
    <row r="198" spans="1:12" ht="12.75" customHeight="1">
      <c r="A198" s="36"/>
      <c r="B198" s="15"/>
      <c r="C198" s="16"/>
      <c r="D198" s="93"/>
      <c r="E198" s="93"/>
      <c r="F198" s="93"/>
      <c r="G198" s="93"/>
      <c r="H198" s="93"/>
      <c r="I198" s="93"/>
      <c r="J198" s="93"/>
      <c r="K198" s="93"/>
      <c r="L198" s="93"/>
    </row>
    <row r="199" spans="1:12" ht="12.75" customHeight="1">
      <c r="A199" s="36"/>
      <c r="B199" s="15"/>
      <c r="C199" s="16" t="s">
        <v>126</v>
      </c>
      <c r="D199" s="93"/>
      <c r="E199" s="93"/>
      <c r="F199" s="93"/>
      <c r="G199" s="93"/>
      <c r="H199" s="93"/>
      <c r="I199" s="93"/>
      <c r="J199" s="93"/>
      <c r="K199" s="93"/>
      <c r="L199" s="93"/>
    </row>
    <row r="200" spans="1:12" ht="25.5">
      <c r="A200" s="36" t="s">
        <v>16</v>
      </c>
      <c r="B200" s="47">
        <v>4851</v>
      </c>
      <c r="C200" s="20" t="s">
        <v>4</v>
      </c>
      <c r="D200" s="98"/>
      <c r="E200" s="98"/>
      <c r="F200" s="98"/>
      <c r="G200" s="98"/>
      <c r="H200" s="98"/>
      <c r="I200" s="98"/>
      <c r="J200" s="98"/>
      <c r="K200" s="98"/>
      <c r="L200" s="98"/>
    </row>
    <row r="201" spans="1:12" s="18" customFormat="1" ht="12.75" customHeight="1">
      <c r="A201" s="36"/>
      <c r="B201" s="19">
        <v>0.101</v>
      </c>
      <c r="C201" s="16" t="s">
        <v>164</v>
      </c>
      <c r="D201" s="98"/>
      <c r="E201" s="98"/>
      <c r="F201" s="98"/>
      <c r="G201" s="98"/>
      <c r="H201" s="98"/>
      <c r="I201" s="98"/>
      <c r="J201" s="98"/>
      <c r="K201" s="98"/>
      <c r="L201" s="98"/>
    </row>
    <row r="202" spans="1:12" s="18" customFormat="1" ht="25.5">
      <c r="A202" s="36"/>
      <c r="B202" s="15" t="s">
        <v>120</v>
      </c>
      <c r="C202" s="14" t="s">
        <v>170</v>
      </c>
      <c r="D202" s="118">
        <v>6446</v>
      </c>
      <c r="E202" s="83">
        <v>0</v>
      </c>
      <c r="F202" s="98">
        <v>13564</v>
      </c>
      <c r="G202" s="118" t="s">
        <v>184</v>
      </c>
      <c r="H202" s="98">
        <v>13564</v>
      </c>
      <c r="I202" s="83">
        <v>0</v>
      </c>
      <c r="J202" s="83">
        <v>0</v>
      </c>
      <c r="K202" s="83">
        <v>0</v>
      </c>
      <c r="L202" s="83">
        <f>SUM(J202:K202)</f>
        <v>0</v>
      </c>
    </row>
    <row r="203" spans="1:12" s="18" customFormat="1" ht="25.5">
      <c r="A203" s="36"/>
      <c r="B203" s="15" t="s">
        <v>131</v>
      </c>
      <c r="C203" s="14" t="s">
        <v>171</v>
      </c>
      <c r="D203" s="98">
        <v>8138</v>
      </c>
      <c r="E203" s="83">
        <v>0</v>
      </c>
      <c r="F203" s="98" t="s">
        <v>184</v>
      </c>
      <c r="G203" s="118" t="s">
        <v>184</v>
      </c>
      <c r="H203" s="83">
        <v>0</v>
      </c>
      <c r="I203" s="83">
        <v>0</v>
      </c>
      <c r="J203" s="83">
        <v>0</v>
      </c>
      <c r="K203" s="83">
        <v>0</v>
      </c>
      <c r="L203" s="83">
        <f>SUM(J203:K203)</f>
        <v>0</v>
      </c>
    </row>
    <row r="204" spans="1:12" s="18" customFormat="1" ht="12.75" customHeight="1">
      <c r="A204" s="36" t="s">
        <v>14</v>
      </c>
      <c r="B204" s="19">
        <v>0.101</v>
      </c>
      <c r="C204" s="16" t="s">
        <v>164</v>
      </c>
      <c r="D204" s="111">
        <f aca="true" t="shared" si="40" ref="D204:L204">SUM(D202:D203)</f>
        <v>14584</v>
      </c>
      <c r="E204" s="112">
        <f t="shared" si="40"/>
        <v>0</v>
      </c>
      <c r="F204" s="111">
        <f t="shared" si="40"/>
        <v>13564</v>
      </c>
      <c r="G204" s="112">
        <f t="shared" si="40"/>
        <v>0</v>
      </c>
      <c r="H204" s="111">
        <f t="shared" si="40"/>
        <v>13564</v>
      </c>
      <c r="I204" s="112">
        <f t="shared" si="40"/>
        <v>0</v>
      </c>
      <c r="J204" s="112">
        <f t="shared" si="40"/>
        <v>0</v>
      </c>
      <c r="K204" s="112">
        <f t="shared" si="40"/>
        <v>0</v>
      </c>
      <c r="L204" s="112">
        <f t="shared" si="40"/>
        <v>0</v>
      </c>
    </row>
    <row r="205" spans="1:12" s="18" customFormat="1" ht="12.75" customHeight="1">
      <c r="A205" s="36"/>
      <c r="B205" s="47"/>
      <c r="C205" s="26"/>
      <c r="D205" s="98"/>
      <c r="E205" s="98"/>
      <c r="F205" s="98"/>
      <c r="G205" s="98"/>
      <c r="H205" s="98"/>
      <c r="I205" s="98"/>
      <c r="J205" s="98"/>
      <c r="K205" s="98"/>
      <c r="L205" s="98"/>
    </row>
    <row r="206" spans="1:12" s="18" customFormat="1" ht="12.75" customHeight="1">
      <c r="A206" s="37"/>
      <c r="B206" s="43">
        <v>0.102</v>
      </c>
      <c r="C206" s="20" t="s">
        <v>105</v>
      </c>
      <c r="D206" s="98"/>
      <c r="E206" s="98"/>
      <c r="F206" s="98"/>
      <c r="G206" s="98"/>
      <c r="H206" s="98"/>
      <c r="I206" s="98"/>
      <c r="J206" s="98"/>
      <c r="K206" s="98"/>
      <c r="L206" s="98"/>
    </row>
    <row r="207" spans="1:12" s="18" customFormat="1" ht="25.5">
      <c r="A207" s="37"/>
      <c r="B207" s="27">
        <v>60</v>
      </c>
      <c r="C207" s="26" t="s">
        <v>150</v>
      </c>
      <c r="D207" s="98"/>
      <c r="E207" s="98"/>
      <c r="F207" s="98"/>
      <c r="G207" s="98"/>
      <c r="H207" s="98"/>
      <c r="I207" s="98"/>
      <c r="J207" s="98"/>
      <c r="K207" s="98"/>
      <c r="L207" s="98"/>
    </row>
    <row r="208" spans="1:12" s="18" customFormat="1" ht="25.5">
      <c r="A208" s="37"/>
      <c r="B208" s="28" t="s">
        <v>22</v>
      </c>
      <c r="C208" s="26" t="s">
        <v>143</v>
      </c>
      <c r="D208" s="86">
        <v>4981</v>
      </c>
      <c r="E208" s="101">
        <v>0</v>
      </c>
      <c r="F208" s="127" t="s">
        <v>184</v>
      </c>
      <c r="G208" s="86" t="s">
        <v>184</v>
      </c>
      <c r="H208" s="101">
        <v>0</v>
      </c>
      <c r="I208" s="101">
        <v>0</v>
      </c>
      <c r="J208" s="101">
        <v>0</v>
      </c>
      <c r="K208" s="101">
        <v>0</v>
      </c>
      <c r="L208" s="101">
        <f>SUM(J208:K208)</f>
        <v>0</v>
      </c>
    </row>
    <row r="209" spans="1:12" s="18" customFormat="1" ht="25.5">
      <c r="A209" s="37" t="s">
        <v>14</v>
      </c>
      <c r="B209" s="27">
        <v>60</v>
      </c>
      <c r="C209" s="26" t="s">
        <v>150</v>
      </c>
      <c r="D209" s="110">
        <f>D208</f>
        <v>4981</v>
      </c>
      <c r="E209" s="103">
        <f aca="true" t="shared" si="41" ref="E209:L209">E208</f>
        <v>0</v>
      </c>
      <c r="F209" s="110" t="str">
        <f t="shared" si="41"/>
        <v> -</v>
      </c>
      <c r="G209" s="110" t="str">
        <f t="shared" si="41"/>
        <v> -</v>
      </c>
      <c r="H209" s="103">
        <f t="shared" si="41"/>
        <v>0</v>
      </c>
      <c r="I209" s="103">
        <f t="shared" si="41"/>
        <v>0</v>
      </c>
      <c r="J209" s="103">
        <f t="shared" si="41"/>
        <v>0</v>
      </c>
      <c r="K209" s="103">
        <f t="shared" si="41"/>
        <v>0</v>
      </c>
      <c r="L209" s="103">
        <f t="shared" si="41"/>
        <v>0</v>
      </c>
    </row>
    <row r="210" spans="1:12" s="18" customFormat="1" ht="12.75" customHeight="1">
      <c r="A210" s="37" t="s">
        <v>14</v>
      </c>
      <c r="B210" s="43">
        <v>0.102</v>
      </c>
      <c r="C210" s="20" t="s">
        <v>105</v>
      </c>
      <c r="D210" s="110">
        <f aca="true" t="shared" si="42" ref="D210:L210">D209</f>
        <v>4981</v>
      </c>
      <c r="E210" s="103">
        <f t="shared" si="42"/>
        <v>0</v>
      </c>
      <c r="F210" s="110" t="str">
        <f t="shared" si="42"/>
        <v> -</v>
      </c>
      <c r="G210" s="110" t="str">
        <f t="shared" si="42"/>
        <v> -</v>
      </c>
      <c r="H210" s="103">
        <f t="shared" si="42"/>
        <v>0</v>
      </c>
      <c r="I210" s="103">
        <f t="shared" si="42"/>
        <v>0</v>
      </c>
      <c r="J210" s="103">
        <f t="shared" si="42"/>
        <v>0</v>
      </c>
      <c r="K210" s="103">
        <f t="shared" si="42"/>
        <v>0</v>
      </c>
      <c r="L210" s="103">
        <f t="shared" si="42"/>
        <v>0</v>
      </c>
    </row>
    <row r="211" spans="1:12" s="18" customFormat="1" ht="25.5">
      <c r="A211" s="36" t="s">
        <v>14</v>
      </c>
      <c r="B211" s="47">
        <v>4851</v>
      </c>
      <c r="C211" s="20" t="s">
        <v>4</v>
      </c>
      <c r="D211" s="110">
        <f>D210+D204</f>
        <v>19565</v>
      </c>
      <c r="E211" s="103">
        <f aca="true" t="shared" si="43" ref="E211:L211">E210+E204</f>
        <v>0</v>
      </c>
      <c r="F211" s="110">
        <f t="shared" si="43"/>
        <v>13564</v>
      </c>
      <c r="G211" s="103">
        <f t="shared" si="43"/>
        <v>0</v>
      </c>
      <c r="H211" s="110">
        <f t="shared" si="43"/>
        <v>13564</v>
      </c>
      <c r="I211" s="103">
        <f t="shared" si="43"/>
        <v>0</v>
      </c>
      <c r="J211" s="103">
        <f t="shared" si="43"/>
        <v>0</v>
      </c>
      <c r="K211" s="103">
        <f t="shared" si="43"/>
        <v>0</v>
      </c>
      <c r="L211" s="103">
        <f t="shared" si="43"/>
        <v>0</v>
      </c>
    </row>
    <row r="212" spans="1:12" s="18" customFormat="1" ht="12.75">
      <c r="A212" s="36"/>
      <c r="B212" s="47"/>
      <c r="C212" s="26"/>
      <c r="D212" s="99"/>
      <c r="E212" s="99"/>
      <c r="F212" s="99"/>
      <c r="G212" s="99"/>
      <c r="H212" s="99"/>
      <c r="I212" s="99"/>
      <c r="J212" s="99"/>
      <c r="K212" s="99"/>
      <c r="L212" s="99"/>
    </row>
    <row r="213" spans="1:12" s="18" customFormat="1" ht="25.5">
      <c r="A213" s="36" t="s">
        <v>16</v>
      </c>
      <c r="B213" s="40">
        <v>4860</v>
      </c>
      <c r="C213" s="16" t="s">
        <v>175</v>
      </c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1:12" ht="12.75" customHeight="1">
      <c r="A214" s="36"/>
      <c r="B214" s="15">
        <v>60</v>
      </c>
      <c r="C214" s="14" t="s">
        <v>123</v>
      </c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1:12" ht="12.75" customHeight="1">
      <c r="A215" s="36"/>
      <c r="B215" s="43">
        <v>60.6</v>
      </c>
      <c r="C215" s="16" t="s">
        <v>123</v>
      </c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1:12" ht="12.75" customHeight="1">
      <c r="A216" s="36"/>
      <c r="B216" s="15">
        <v>60</v>
      </c>
      <c r="C216" s="14" t="s">
        <v>127</v>
      </c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1:12" ht="12.75" customHeight="1">
      <c r="A217" s="36"/>
      <c r="B217" s="17" t="s">
        <v>128</v>
      </c>
      <c r="C217" s="14" t="s">
        <v>144</v>
      </c>
      <c r="D217" s="93">
        <v>24500</v>
      </c>
      <c r="E217" s="87">
        <v>0</v>
      </c>
      <c r="F217" s="93" t="s">
        <v>184</v>
      </c>
      <c r="G217" s="84" t="s">
        <v>184</v>
      </c>
      <c r="H217" s="87">
        <v>0</v>
      </c>
      <c r="I217" s="87">
        <v>0</v>
      </c>
      <c r="J217" s="87">
        <v>0</v>
      </c>
      <c r="K217" s="87">
        <v>0</v>
      </c>
      <c r="L217" s="87">
        <f>SUM(J217:K217)</f>
        <v>0</v>
      </c>
    </row>
    <row r="218" spans="1:12" ht="25.5">
      <c r="A218" s="49"/>
      <c r="B218" s="88" t="s">
        <v>20</v>
      </c>
      <c r="C218" s="50" t="s">
        <v>172</v>
      </c>
      <c r="D218" s="108">
        <v>2000</v>
      </c>
      <c r="E218" s="89">
        <v>0</v>
      </c>
      <c r="F218" s="108" t="s">
        <v>184</v>
      </c>
      <c r="G218" s="108" t="s">
        <v>184</v>
      </c>
      <c r="H218" s="108">
        <v>4000</v>
      </c>
      <c r="I218" s="89">
        <v>0</v>
      </c>
      <c r="J218" s="89">
        <v>0</v>
      </c>
      <c r="K218" s="89">
        <v>0</v>
      </c>
      <c r="L218" s="89">
        <f>SUM(J218:K218)</f>
        <v>0</v>
      </c>
    </row>
    <row r="219" spans="1:12" ht="25.5">
      <c r="A219" s="36"/>
      <c r="B219" s="17" t="s">
        <v>22</v>
      </c>
      <c r="C219" s="14" t="s">
        <v>168</v>
      </c>
      <c r="D219" s="86">
        <v>1000</v>
      </c>
      <c r="E219" s="101">
        <v>0</v>
      </c>
      <c r="F219" s="86" t="s">
        <v>184</v>
      </c>
      <c r="G219" s="86" t="s">
        <v>184</v>
      </c>
      <c r="H219" s="101">
        <v>0</v>
      </c>
      <c r="I219" s="101">
        <v>0</v>
      </c>
      <c r="J219" s="101">
        <v>0</v>
      </c>
      <c r="K219" s="101">
        <v>0</v>
      </c>
      <c r="L219" s="101">
        <f>SUM(J219:K219)</f>
        <v>0</v>
      </c>
    </row>
    <row r="220" spans="1:12" ht="12.75">
      <c r="A220" s="36"/>
      <c r="B220" s="17"/>
      <c r="C220" s="14"/>
      <c r="D220" s="101"/>
      <c r="E220" s="101"/>
      <c r="F220" s="86"/>
      <c r="G220" s="101"/>
      <c r="H220" s="86"/>
      <c r="I220" s="101"/>
      <c r="J220" s="101"/>
      <c r="K220" s="86"/>
      <c r="L220" s="101"/>
    </row>
    <row r="221" spans="1:12" ht="12.75">
      <c r="A221" s="36"/>
      <c r="B221" s="117">
        <v>61</v>
      </c>
      <c r="C221" s="14" t="s">
        <v>187</v>
      </c>
      <c r="D221" s="101"/>
      <c r="E221" s="101"/>
      <c r="F221" s="86"/>
      <c r="G221" s="101"/>
      <c r="H221" s="86"/>
      <c r="I221" s="101"/>
      <c r="J221" s="101"/>
      <c r="K221" s="86"/>
      <c r="L221" s="101"/>
    </row>
    <row r="222" spans="1:12" ht="12.75">
      <c r="A222" s="36"/>
      <c r="B222" s="17" t="s">
        <v>176</v>
      </c>
      <c r="C222" s="14" t="s">
        <v>177</v>
      </c>
      <c r="D222" s="101">
        <v>0</v>
      </c>
      <c r="E222" s="101">
        <v>0</v>
      </c>
      <c r="F222" s="86">
        <v>5000</v>
      </c>
      <c r="G222" s="86" t="s">
        <v>184</v>
      </c>
      <c r="H222" s="86">
        <v>5000</v>
      </c>
      <c r="I222" s="101">
        <v>0</v>
      </c>
      <c r="J222" s="86">
        <v>10000</v>
      </c>
      <c r="K222" s="101">
        <v>0</v>
      </c>
      <c r="L222" s="86">
        <f>SUM(J222:K222)</f>
        <v>10000</v>
      </c>
    </row>
    <row r="223" spans="1:12" ht="12.75">
      <c r="A223" s="36" t="s">
        <v>14</v>
      </c>
      <c r="B223" s="43">
        <v>60.6</v>
      </c>
      <c r="C223" s="16" t="s">
        <v>123</v>
      </c>
      <c r="D223" s="110">
        <f aca="true" t="shared" si="44" ref="D223:I223">SUM(D217:D222)</f>
        <v>27500</v>
      </c>
      <c r="E223" s="103">
        <f t="shared" si="44"/>
        <v>0</v>
      </c>
      <c r="F223" s="110">
        <f t="shared" si="44"/>
        <v>5000</v>
      </c>
      <c r="G223" s="103">
        <f t="shared" si="44"/>
        <v>0</v>
      </c>
      <c r="H223" s="110">
        <f t="shared" si="44"/>
        <v>9000</v>
      </c>
      <c r="I223" s="103">
        <f t="shared" si="44"/>
        <v>0</v>
      </c>
      <c r="J223" s="110">
        <f>SUM(J217:J222)</f>
        <v>10000</v>
      </c>
      <c r="K223" s="103">
        <f>SUM(K217:K222)</f>
        <v>0</v>
      </c>
      <c r="L223" s="110">
        <f>SUM(L217:L222)</f>
        <v>10000</v>
      </c>
    </row>
    <row r="224" spans="1:12" ht="12.75">
      <c r="A224" s="36" t="s">
        <v>14</v>
      </c>
      <c r="B224" s="15">
        <v>60</v>
      </c>
      <c r="C224" s="14" t="s">
        <v>123</v>
      </c>
      <c r="D224" s="86">
        <f aca="true" t="shared" si="45" ref="D224:L225">D223</f>
        <v>27500</v>
      </c>
      <c r="E224" s="101">
        <f t="shared" si="45"/>
        <v>0</v>
      </c>
      <c r="F224" s="86">
        <f t="shared" si="45"/>
        <v>5000</v>
      </c>
      <c r="G224" s="101">
        <f t="shared" si="45"/>
        <v>0</v>
      </c>
      <c r="H224" s="86">
        <f t="shared" si="45"/>
        <v>9000</v>
      </c>
      <c r="I224" s="101">
        <f t="shared" si="45"/>
        <v>0</v>
      </c>
      <c r="J224" s="86">
        <f t="shared" si="45"/>
        <v>10000</v>
      </c>
      <c r="K224" s="101">
        <f t="shared" si="45"/>
        <v>0</v>
      </c>
      <c r="L224" s="86">
        <f t="shared" si="45"/>
        <v>10000</v>
      </c>
    </row>
    <row r="225" spans="1:12" ht="25.5">
      <c r="A225" s="36" t="s">
        <v>14</v>
      </c>
      <c r="B225" s="40">
        <v>4860</v>
      </c>
      <c r="C225" s="16" t="s">
        <v>175</v>
      </c>
      <c r="D225" s="110">
        <f t="shared" si="45"/>
        <v>27500</v>
      </c>
      <c r="E225" s="103">
        <f t="shared" si="45"/>
        <v>0</v>
      </c>
      <c r="F225" s="110">
        <f t="shared" si="45"/>
        <v>5000</v>
      </c>
      <c r="G225" s="103">
        <f t="shared" si="45"/>
        <v>0</v>
      </c>
      <c r="H225" s="110">
        <f t="shared" si="45"/>
        <v>9000</v>
      </c>
      <c r="I225" s="103">
        <f t="shared" si="45"/>
        <v>0</v>
      </c>
      <c r="J225" s="110">
        <f t="shared" si="45"/>
        <v>10000</v>
      </c>
      <c r="K225" s="103">
        <f t="shared" si="45"/>
        <v>0</v>
      </c>
      <c r="L225" s="110">
        <f t="shared" si="45"/>
        <v>10000</v>
      </c>
    </row>
    <row r="226" spans="1:12" ht="12.75">
      <c r="A226" s="36"/>
      <c r="B226" s="40"/>
      <c r="C226" s="16"/>
      <c r="D226" s="95"/>
      <c r="E226" s="116"/>
      <c r="F226" s="95"/>
      <c r="G226" s="116"/>
      <c r="H226" s="95"/>
      <c r="I226" s="116"/>
      <c r="J226" s="95"/>
      <c r="K226" s="116"/>
      <c r="L226" s="95"/>
    </row>
    <row r="227" spans="1:12" ht="25.5">
      <c r="A227" s="121" t="s">
        <v>121</v>
      </c>
      <c r="B227" s="122">
        <v>7475</v>
      </c>
      <c r="C227" s="123" t="s">
        <v>188</v>
      </c>
      <c r="D227" s="85"/>
      <c r="E227" s="106"/>
      <c r="F227" s="85"/>
      <c r="G227" s="106"/>
      <c r="H227" s="85"/>
      <c r="I227" s="106"/>
      <c r="J227" s="85"/>
      <c r="K227" s="106"/>
      <c r="L227" s="85"/>
    </row>
    <row r="228" spans="1:12" ht="12.75">
      <c r="A228" s="121"/>
      <c r="B228" s="45">
        <v>0.101</v>
      </c>
      <c r="C228" s="123" t="s">
        <v>193</v>
      </c>
      <c r="D228" s="85"/>
      <c r="E228" s="106"/>
      <c r="F228" s="85"/>
      <c r="G228" s="106"/>
      <c r="H228" s="85"/>
      <c r="I228" s="106"/>
      <c r="J228" s="85"/>
      <c r="K228" s="106"/>
      <c r="L228" s="85"/>
    </row>
    <row r="229" spans="1:12" ht="12.75">
      <c r="A229" s="121"/>
      <c r="B229" s="122">
        <v>60</v>
      </c>
      <c r="C229" s="123" t="s">
        <v>189</v>
      </c>
      <c r="D229" s="85"/>
      <c r="E229" s="106"/>
      <c r="F229" s="85"/>
      <c r="G229" s="106"/>
      <c r="H229" s="85"/>
      <c r="I229" s="106"/>
      <c r="J229" s="85"/>
      <c r="K229" s="106"/>
      <c r="L229" s="85"/>
    </row>
    <row r="230" spans="1:12" ht="12.75">
      <c r="A230" s="121"/>
      <c r="B230" s="122" t="s">
        <v>190</v>
      </c>
      <c r="C230" s="123" t="s">
        <v>191</v>
      </c>
      <c r="D230" s="106">
        <v>0</v>
      </c>
      <c r="E230" s="106">
        <v>0</v>
      </c>
      <c r="F230" s="106">
        <v>0</v>
      </c>
      <c r="G230" s="106">
        <v>0</v>
      </c>
      <c r="H230" s="106">
        <v>0</v>
      </c>
      <c r="I230" s="106">
        <v>0</v>
      </c>
      <c r="J230" s="85">
        <v>400000</v>
      </c>
      <c r="K230" s="106">
        <v>0</v>
      </c>
      <c r="L230" s="85">
        <f>SUM(J230:K230)</f>
        <v>400000</v>
      </c>
    </row>
    <row r="231" spans="1:12" ht="12.75">
      <c r="A231" s="121" t="s">
        <v>14</v>
      </c>
      <c r="B231" s="45">
        <v>0.101</v>
      </c>
      <c r="C231" s="123" t="s">
        <v>193</v>
      </c>
      <c r="D231" s="112">
        <f aca="true" t="shared" si="46" ref="D231:L232">D230</f>
        <v>0</v>
      </c>
      <c r="E231" s="112">
        <f t="shared" si="46"/>
        <v>0</v>
      </c>
      <c r="F231" s="112">
        <f t="shared" si="46"/>
        <v>0</v>
      </c>
      <c r="G231" s="112">
        <f t="shared" si="46"/>
        <v>0</v>
      </c>
      <c r="H231" s="112">
        <f t="shared" si="46"/>
        <v>0</v>
      </c>
      <c r="I231" s="112">
        <f t="shared" si="46"/>
        <v>0</v>
      </c>
      <c r="J231" s="111">
        <f t="shared" si="46"/>
        <v>400000</v>
      </c>
      <c r="K231" s="112">
        <f t="shared" si="46"/>
        <v>0</v>
      </c>
      <c r="L231" s="111">
        <f t="shared" si="46"/>
        <v>400000</v>
      </c>
    </row>
    <row r="232" spans="1:12" ht="25.5">
      <c r="A232" s="121" t="s">
        <v>14</v>
      </c>
      <c r="B232" s="122">
        <v>7475</v>
      </c>
      <c r="C232" s="123" t="s">
        <v>188</v>
      </c>
      <c r="D232" s="112">
        <f t="shared" si="46"/>
        <v>0</v>
      </c>
      <c r="E232" s="112">
        <f t="shared" si="46"/>
        <v>0</v>
      </c>
      <c r="F232" s="112">
        <f t="shared" si="46"/>
        <v>0</v>
      </c>
      <c r="G232" s="112">
        <f t="shared" si="46"/>
        <v>0</v>
      </c>
      <c r="H232" s="112">
        <f t="shared" si="46"/>
        <v>0</v>
      </c>
      <c r="I232" s="112">
        <f t="shared" si="46"/>
        <v>0</v>
      </c>
      <c r="J232" s="111">
        <f t="shared" si="46"/>
        <v>400000</v>
      </c>
      <c r="K232" s="112">
        <f t="shared" si="46"/>
        <v>0</v>
      </c>
      <c r="L232" s="111">
        <f t="shared" si="46"/>
        <v>400000</v>
      </c>
    </row>
    <row r="233" spans="1:12" ht="12.75">
      <c r="A233" s="38" t="s">
        <v>14</v>
      </c>
      <c r="B233" s="46"/>
      <c r="C233" s="39" t="s">
        <v>126</v>
      </c>
      <c r="D233" s="110">
        <f aca="true" t="shared" si="47" ref="D233:I233">D225+D211+D232</f>
        <v>47065</v>
      </c>
      <c r="E233" s="103">
        <f t="shared" si="47"/>
        <v>0</v>
      </c>
      <c r="F233" s="110">
        <f t="shared" si="47"/>
        <v>18564</v>
      </c>
      <c r="G233" s="103">
        <f t="shared" si="47"/>
        <v>0</v>
      </c>
      <c r="H233" s="110">
        <f t="shared" si="47"/>
        <v>22564</v>
      </c>
      <c r="I233" s="103">
        <f t="shared" si="47"/>
        <v>0</v>
      </c>
      <c r="J233" s="110">
        <f>J225+J211+J232</f>
        <v>410000</v>
      </c>
      <c r="K233" s="103">
        <f>K225+K211+K232</f>
        <v>0</v>
      </c>
      <c r="L233" s="110">
        <f>L225+L211+L232</f>
        <v>410000</v>
      </c>
    </row>
    <row r="234" spans="1:12" ht="12.75">
      <c r="A234" s="38" t="s">
        <v>14</v>
      </c>
      <c r="B234" s="46"/>
      <c r="C234" s="39" t="s">
        <v>7</v>
      </c>
      <c r="D234" s="109">
        <f aca="true" t="shared" si="48" ref="D234:L234">D233+D197</f>
        <v>142656</v>
      </c>
      <c r="E234" s="109">
        <f t="shared" si="48"/>
        <v>104110</v>
      </c>
      <c r="F234" s="109">
        <f t="shared" si="48"/>
        <v>340729</v>
      </c>
      <c r="G234" s="109">
        <f t="shared" si="48"/>
        <v>95909</v>
      </c>
      <c r="H234" s="109">
        <f t="shared" si="48"/>
        <v>375202</v>
      </c>
      <c r="I234" s="109">
        <f t="shared" si="48"/>
        <v>99982</v>
      </c>
      <c r="J234" s="109">
        <f t="shared" si="48"/>
        <v>471218</v>
      </c>
      <c r="K234" s="109">
        <f t="shared" si="48"/>
        <v>104788</v>
      </c>
      <c r="L234" s="109">
        <f t="shared" si="48"/>
        <v>576006</v>
      </c>
    </row>
    <row r="235" spans="1:12" ht="12.75">
      <c r="A235" s="36"/>
      <c r="B235" s="15"/>
      <c r="C235" s="128" t="s">
        <v>195</v>
      </c>
      <c r="D235" s="93"/>
      <c r="E235" s="93"/>
      <c r="F235" s="93"/>
      <c r="G235" s="93"/>
      <c r="H235" s="93"/>
      <c r="I235" s="93"/>
      <c r="J235" s="93"/>
      <c r="K235" s="93"/>
      <c r="L235" s="93"/>
    </row>
    <row r="236" spans="2:12" ht="12.75">
      <c r="B236" s="40">
        <v>2851</v>
      </c>
      <c r="C236" s="16" t="s">
        <v>2</v>
      </c>
      <c r="D236" s="100"/>
      <c r="E236" s="100"/>
      <c r="F236" s="90"/>
      <c r="G236" s="90"/>
      <c r="H236" s="90"/>
      <c r="I236" s="90"/>
      <c r="J236" s="90"/>
      <c r="K236" s="90"/>
      <c r="L236" s="90"/>
    </row>
    <row r="237" spans="1:12" ht="12.75">
      <c r="A237" s="61"/>
      <c r="B237" s="43">
        <v>0.911</v>
      </c>
      <c r="C237" s="16" t="s">
        <v>158</v>
      </c>
      <c r="D237" s="118">
        <v>8</v>
      </c>
      <c r="E237" s="83">
        <v>0</v>
      </c>
      <c r="F237" s="83">
        <v>0</v>
      </c>
      <c r="G237" s="83">
        <v>0</v>
      </c>
      <c r="H237" s="83">
        <v>0</v>
      </c>
      <c r="I237" s="83">
        <v>0</v>
      </c>
      <c r="J237" s="83">
        <v>0</v>
      </c>
      <c r="K237" s="83">
        <v>0</v>
      </c>
      <c r="L237" s="83">
        <v>0</v>
      </c>
    </row>
    <row r="238" spans="1:12" ht="12.75" hidden="1">
      <c r="A238" s="104"/>
      <c r="B238" s="43"/>
      <c r="C238" s="16"/>
      <c r="D238" s="105"/>
      <c r="E238" s="85"/>
      <c r="F238" s="106"/>
      <c r="G238" s="106"/>
      <c r="H238" s="85"/>
      <c r="I238" s="106"/>
      <c r="J238" s="85"/>
      <c r="K238" s="85"/>
      <c r="L238" s="106"/>
    </row>
    <row r="239" spans="1:12" ht="25.5" customHeight="1" hidden="1">
      <c r="A239" s="36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</row>
    <row r="240" spans="1:12" ht="6.75" customHeight="1">
      <c r="A240" s="49"/>
      <c r="B240" s="49"/>
      <c r="C240" s="49"/>
      <c r="D240" s="107"/>
      <c r="E240" s="107"/>
      <c r="F240" s="49"/>
      <c r="G240" s="49"/>
      <c r="H240" s="107"/>
      <c r="I240" s="49"/>
      <c r="J240" s="49"/>
      <c r="K240" s="107"/>
      <c r="L240" s="49"/>
    </row>
    <row r="241" spans="6:12" ht="12.75">
      <c r="F241" s="53"/>
      <c r="G241" s="53"/>
      <c r="I241" s="53"/>
      <c r="L241" s="53"/>
    </row>
    <row r="242" spans="6:12" ht="12.75">
      <c r="F242" s="53"/>
      <c r="G242" s="53"/>
      <c r="I242" s="53"/>
      <c r="L242" s="53"/>
    </row>
    <row r="243" spans="6:12" ht="12.75">
      <c r="F243" s="53"/>
      <c r="G243" s="53"/>
      <c r="I243" s="53"/>
      <c r="L243" s="53"/>
    </row>
    <row r="244" spans="6:12" ht="12.75">
      <c r="F244" s="53"/>
      <c r="G244" s="53"/>
      <c r="I244" s="53"/>
      <c r="L244" s="53"/>
    </row>
    <row r="245" spans="6:12" ht="12.75">
      <c r="F245" s="53"/>
      <c r="G245" s="53"/>
      <c r="I245" s="53"/>
      <c r="L245" s="53"/>
    </row>
    <row r="246" spans="6:12" ht="12.75">
      <c r="F246" s="53"/>
      <c r="G246" s="53"/>
      <c r="I246" s="53"/>
      <c r="L246" s="53"/>
    </row>
    <row r="247" spans="6:12" ht="12.75">
      <c r="F247" s="53"/>
      <c r="G247" s="53"/>
      <c r="I247" s="53"/>
      <c r="L247" s="53"/>
    </row>
    <row r="248" spans="6:12" ht="12.75">
      <c r="F248" s="53"/>
      <c r="G248" s="53"/>
      <c r="I248" s="53"/>
      <c r="L248" s="53"/>
    </row>
    <row r="249" spans="6:12" ht="12.75">
      <c r="F249" s="53"/>
      <c r="G249" s="53"/>
      <c r="I249" s="53"/>
      <c r="L249" s="53"/>
    </row>
    <row r="250" spans="6:12" ht="12.75">
      <c r="F250" s="53"/>
      <c r="G250" s="53"/>
      <c r="I250" s="53"/>
      <c r="L250" s="53"/>
    </row>
    <row r="251" spans="6:12" ht="12.75">
      <c r="F251" s="53"/>
      <c r="G251" s="53"/>
      <c r="I251" s="53"/>
      <c r="L251" s="53"/>
    </row>
    <row r="252" spans="6:12" ht="12.75">
      <c r="F252" s="53"/>
      <c r="G252" s="53"/>
      <c r="I252" s="53"/>
      <c r="L252" s="53"/>
    </row>
    <row r="253" spans="6:12" ht="12.75">
      <c r="F253" s="53"/>
      <c r="G253" s="53"/>
      <c r="I253" s="53"/>
      <c r="L253" s="53"/>
    </row>
  </sheetData>
  <sheetProtection/>
  <autoFilter ref="A20:L237"/>
  <mergeCells count="10">
    <mergeCell ref="B239:L239"/>
    <mergeCell ref="B4:D4"/>
    <mergeCell ref="H19:I19"/>
    <mergeCell ref="J19:L19"/>
    <mergeCell ref="D18:E18"/>
    <mergeCell ref="F18:G18"/>
    <mergeCell ref="H18:I18"/>
    <mergeCell ref="J18:L18"/>
    <mergeCell ref="D19:E19"/>
    <mergeCell ref="F19:G19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61" useFirstPageNumber="1" horizontalDpi="600" verticalDpi="600" orientation="landscape" paperSize="9" r:id="rId3"/>
  <headerFooter alignWithMargins="0">
    <oddHeader xml:space="preserve">&amp;C   </oddHeader>
    <oddFooter>&amp;C&amp;"Times New Roman,Bold"   Vol-II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2011-03-21T16:40:42Z</cp:lastPrinted>
  <dcterms:created xsi:type="dcterms:W3CDTF">2004-06-02T16:17:45Z</dcterms:created>
  <dcterms:modified xsi:type="dcterms:W3CDTF">2011-03-30T05:40:18Z</dcterms:modified>
  <cp:category/>
  <cp:version/>
  <cp:contentType/>
  <cp:contentStatus/>
</cp:coreProperties>
</file>