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7905" windowHeight="7320" activeTab="0"/>
  </bookViews>
  <sheets>
    <sheet name="dem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0" hidden="1">'[7]DEMAND18'!#REF!</definedName>
    <definedName name="__123Graph_D" hidden="1">'[3]dem18'!#REF!</definedName>
    <definedName name="_Regression_Int" localSheetId="0" hidden="1">1</definedName>
    <definedName name="ahcap">#REF!</definedName>
    <definedName name="censusrec" localSheetId="0">'dem22'!#REF!</definedName>
    <definedName name="censusrec">#REF!</definedName>
    <definedName name="charged">#REF!</definedName>
    <definedName name="crfrec" localSheetId="0">'dem22'!$D$356:$L$356</definedName>
    <definedName name="css" localSheetId="0">'dem22'!$D$323:$L$323</definedName>
    <definedName name="da" localSheetId="0">'dem22'!$D$154:$L$154</definedName>
    <definedName name="da">#REF!</definedName>
    <definedName name="darec" localSheetId="0">'dem22'!$D$353:$L$353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 localSheetId="0">'dem22'!$D$70:$L$70</definedName>
    <definedName name="lr">#REF!</definedName>
    <definedName name="lrrec" localSheetId="0">'dem22'!#REF!</definedName>
    <definedName name="lrrec">#REF!</definedName>
    <definedName name="nc" localSheetId="0">'dem22'!$D$277:$L$277</definedName>
    <definedName name="nc">#REF!</definedName>
    <definedName name="ncfund" localSheetId="0">'dem22'!$K$356</definedName>
    <definedName name="ncfund">#REF!</definedName>
    <definedName name="ncfund1" localSheetId="0">'dem22'!$J$356</definedName>
    <definedName name="ncrec">#REF!</definedName>
    <definedName name="ncrec1" localSheetId="0">'dem22'!$D$353:$L$353</definedName>
    <definedName name="ncrec1">#REF!</definedName>
    <definedName name="ncrec2" localSheetId="0">'dem22'!#REF!</definedName>
    <definedName name="np" localSheetId="0">'dem22'!$K$344</definedName>
    <definedName name="np">#REF!</definedName>
    <definedName name="Nutrition" localSheetId="0">#REF!</definedName>
    <definedName name="Nutrition">#REF!</definedName>
    <definedName name="oas" localSheetId="0">'dem22'!$D$164:$L$164</definedName>
    <definedName name="oges">#REF!</definedName>
    <definedName name="pension">#REF!</definedName>
    <definedName name="_xlnm.Print_Area" localSheetId="0">'dem22'!$A$1:$L$357</definedName>
    <definedName name="_xlnm.Print_Titles" localSheetId="0">'dem22'!$18:$21</definedName>
    <definedName name="PW" localSheetId="0">'dem22'!$D$343:$L$343</definedName>
    <definedName name="pw">#REF!</definedName>
    <definedName name="pwcap" localSheetId="0">'dem22'!$D$343:$L$343</definedName>
    <definedName name="pwcap">#REF!</definedName>
    <definedName name="rec" localSheetId="0">'dem22'!$D$347:$L$347</definedName>
    <definedName name="rec">#REF!</definedName>
    <definedName name="rec1">#REF!</definedName>
    <definedName name="rec2" localSheetId="0">'dem22'!#REF!</definedName>
    <definedName name="reform" localSheetId="0">'dem22'!$D$289:$L$289</definedName>
    <definedName name="reform">#REF!</definedName>
    <definedName name="revise" localSheetId="0">'dem22'!#REF!</definedName>
    <definedName name="scst" localSheetId="0">#REF!</definedName>
    <definedName name="scst">#REF!</definedName>
    <definedName name="ses" localSheetId="0">'dem22'!$D$311:$L$311</definedName>
    <definedName name="sgs" localSheetId="0">'dem22'!$D$80:$L$80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 localSheetId="0">'dem22'!#REF!</definedName>
    <definedName name="sss">#REF!</definedName>
    <definedName name="summary" localSheetId="0">'dem22'!#REF!</definedName>
    <definedName name="swc">#REF!</definedName>
    <definedName name="tax">#REF!</definedName>
    <definedName name="udhd">#REF!</definedName>
    <definedName name="urbancap">#REF!</definedName>
    <definedName name="Voted" localSheetId="0">'dem22'!$E$16:$G$16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'dem22'!$A$1:$L$357</definedName>
    <definedName name="Z_239EE218_578E_4317_BEED_14D5D7089E27_.wvu.PrintArea" localSheetId="0" hidden="1">'dem22'!$A$1:$L$357</definedName>
    <definedName name="Z_239EE218_578E_4317_BEED_14D5D7089E27_.wvu.PrintTitles" localSheetId="0" hidden="1">'dem22'!$18:$21</definedName>
    <definedName name="Z_302A3EA3_AE96_11D5_A646_0050BA3D7AFD_.wvu.FilterData" localSheetId="0" hidden="1">'dem22'!$A$1:$L$357</definedName>
    <definedName name="Z_302A3EA3_AE96_11D5_A646_0050BA3D7AFD_.wvu.PrintArea" localSheetId="0" hidden="1">'dem22'!$A$1:$L$357</definedName>
    <definedName name="Z_302A3EA3_AE96_11D5_A646_0050BA3D7AFD_.wvu.PrintTitles" localSheetId="0" hidden="1">'dem22'!$18:$21</definedName>
    <definedName name="Z_36DBA021_0ECB_11D4_8064_004005726899_.wvu.FilterData" localSheetId="0" hidden="1">'dem22'!$C$23:$C$356</definedName>
    <definedName name="Z_36DBA021_0ECB_11D4_8064_004005726899_.wvu.PrintArea" localSheetId="0" hidden="1">'dem22'!$A$1:$L$357</definedName>
    <definedName name="Z_36DBA021_0ECB_11D4_8064_004005726899_.wvu.PrintTitles" localSheetId="0" hidden="1">'dem22'!$18:$21</definedName>
    <definedName name="Z_93EBE921_AE91_11D5_8685_004005726899_.wvu.FilterData" localSheetId="0" hidden="1">'dem22'!$C$23:$C$356</definedName>
    <definedName name="Z_93EBE921_AE91_11D5_8685_004005726899_.wvu.PrintArea" localSheetId="0" hidden="1">'dem22'!$A$1:$L$357</definedName>
    <definedName name="Z_93EBE921_AE91_11D5_8685_004005726899_.wvu.PrintTitles" localSheetId="0" hidden="1">'dem22'!$18:$21</definedName>
    <definedName name="Z_94DA79C1_0FDE_11D5_9579_000021DAEEA2_.wvu.FilterData" localSheetId="0" hidden="1">'dem22'!$C$23:$C$356</definedName>
    <definedName name="Z_94DA79C1_0FDE_11D5_9579_000021DAEEA2_.wvu.PrintArea" localSheetId="0" hidden="1">'dem22'!$A$1:$L$357</definedName>
    <definedName name="Z_94DA79C1_0FDE_11D5_9579_000021DAEEA2_.wvu.PrintTitles" localSheetId="0" hidden="1">'dem22'!$18:$21</definedName>
    <definedName name="Z_B4CB096A_161F_11D5_8064_004005726899_.wvu.FilterData" localSheetId="0" hidden="1">'dem22'!$C$23:$C$356</definedName>
    <definedName name="Z_B4CB099B_161F_11D5_8064_004005726899_.wvu.FilterData" localSheetId="0" hidden="1">'dem22'!$C$23:$C$356</definedName>
    <definedName name="Z_C868F8C3_16D7_11D5_A68D_81D6213F5331_.wvu.FilterData" localSheetId="0" hidden="1">'dem22'!$C$23:$C$356</definedName>
    <definedName name="Z_C868F8C3_16D7_11D5_A68D_81D6213F5331_.wvu.PrintArea" localSheetId="0" hidden="1">'dem22'!$A$1:$L$357</definedName>
    <definedName name="Z_C868F8C3_16D7_11D5_A68D_81D6213F5331_.wvu.PrintTitles" localSheetId="0" hidden="1">'dem22'!$18:$21</definedName>
    <definedName name="Z_E5DF37BD_125C_11D5_8DC4_D0F5D88B3549_.wvu.FilterData" localSheetId="0" hidden="1">'dem22'!$C$23:$C$356</definedName>
    <definedName name="Z_E5DF37BD_125C_11D5_8DC4_D0F5D88B3549_.wvu.PrintArea" localSheetId="0" hidden="1">'dem22'!$A$1:$L$357</definedName>
    <definedName name="Z_E5DF37BD_125C_11D5_8DC4_D0F5D88B3549_.wvu.PrintTitles" localSheetId="0" hidden="1">'dem22'!$18:$21</definedName>
    <definedName name="Z_F8ADACC1_164E_11D6_B603_000021DAEEA2_.wvu.FilterData" localSheetId="0" hidden="1">'dem22'!$C$23:$C$356</definedName>
    <definedName name="Z_F8ADACC1_164E_11D6_B603_000021DAEEA2_.wvu.PrintArea" localSheetId="0" hidden="1">'dem22'!$A$1:$L$357</definedName>
    <definedName name="Z_F8ADACC1_164E_11D6_B603_000021DAEEA2_.wvu.PrintTitles" localSheetId="0" hidden="1">'dem22'!$18:$21</definedName>
  </definedNames>
  <calcPr fullCalcOnLoad="1"/>
</workbook>
</file>

<file path=xl/comments1.xml><?xml version="1.0" encoding="utf-8"?>
<comments xmlns="http://schemas.openxmlformats.org/spreadsheetml/2006/main">
  <authors>
    <author>P.DIRECTOR FCD</author>
    <author>binod</author>
    <author>sonam</author>
  </authors>
  <commentList>
    <comment ref="I31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pink card one time
</t>
        </r>
      </text>
    </comment>
    <comment ref="K2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40 nos. employee</t>
        </r>
      </text>
    </comment>
    <comment ref="K3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49 nos. employee</t>
        </r>
      </text>
    </comment>
    <comment ref="K4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39 non. employee</t>
        </r>
      </text>
    </comment>
    <comment ref="K5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nos. employee</t>
        </r>
      </text>
    </comment>
    <comment ref="K5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46 nos. employee</t>
        </r>
      </text>
    </comment>
    <comment ref="K6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employee</t>
        </r>
      </text>
    </comment>
    <comment ref="K7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employee salary of parliament secretary-- 12.56 lakh</t>
        </r>
      </text>
    </comment>
    <comment ref="K8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41 nos. employee</t>
        </r>
      </text>
    </comment>
    <comment ref="K9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30 nos. employee</t>
        </r>
      </text>
    </comment>
    <comment ref="K1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32 nos. employee</t>
        </r>
      </text>
    </comment>
    <comment ref="K10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41 nos. employee</t>
        </r>
      </text>
    </comment>
    <comment ref="K12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</t>
        </r>
      </text>
    </comment>
    <comment ref="K12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nos. employee</t>
        </r>
      </text>
    </comment>
    <comment ref="K13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nos. employee</t>
        </r>
      </text>
    </comment>
    <comment ref="K14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nos.employee</t>
        </r>
      </text>
    </comment>
    <comment ref="K14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nos. employee</t>
        </r>
      </text>
    </comment>
    <comment ref="K31" authorId="2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to get the details and if provided under delete it</t>
        </r>
      </text>
    </comment>
    <comment ref="K77" authorId="2">
      <text>
        <r>
          <rPr>
            <b/>
            <sz val="8"/>
            <rFont val="Tahoma"/>
            <family val="0"/>
          </rPr>
          <t>sonam:</t>
        </r>
        <r>
          <rPr>
            <sz val="8"/>
            <rFont val="Tahoma"/>
            <family val="0"/>
          </rPr>
          <t xml:space="preserve">
office expenses for parliament secretary 14.40 lakh</t>
        </r>
      </text>
    </comment>
  </commentList>
</comments>
</file>

<file path=xl/sharedStrings.xml><?xml version="1.0" encoding="utf-8"?>
<sst xmlns="http://schemas.openxmlformats.org/spreadsheetml/2006/main" count="632" uniqueCount="236">
  <si>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</si>
  <si>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</si>
  <si>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</si>
  <si>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</si>
  <si>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</si>
  <si>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</si>
  <si>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</si>
  <si>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</si>
  <si>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</si>
  <si>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</si>
  <si>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</si>
  <si>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</si>
  <si>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</si>
  <si>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</si>
  <si>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</si>
  <si>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</si>
  <si>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</si>
  <si>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</si>
  <si>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</si>
  <si>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</si>
  <si>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</si>
  <si>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</si>
  <si>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</si>
  <si>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</si>
  <si>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</si>
  <si>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</si>
  <si>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</si>
  <si>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</si>
  <si>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</si>
  <si>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</si>
  <si>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</si>
  <si>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</si>
  <si>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</si>
  <si>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</si>
  <si>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</si>
  <si>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</si>
  <si>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</si>
  <si>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</si>
  <si>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</si>
  <si>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</si>
  <si>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</si>
  <si>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</si>
  <si>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</si>
  <si>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</si>
  <si>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</si>
  <si>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</si>
  <si>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</si>
  <si>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</si>
  <si>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</si>
  <si>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</si>
  <si>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</si>
  <si>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</si>
  <si>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</si>
  <si>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</si>
  <si>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</si>
  <si>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</si>
  <si>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</si>
  <si>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</si>
  <si>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</si>
  <si>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</si>
  <si>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</si>
  <si>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</si>
  <si>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</si>
  <si>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</si>
  <si>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</si>
  <si>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</si>
  <si>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</si>
  <si>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</si>
  <si>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</si>
  <si>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</si>
  <si>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</si>
  <si>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</si>
  <si>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</si>
  <si>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</si>
  <si>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</si>
  <si>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</si>
  <si>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</si>
  <si>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</si>
  <si>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60.50.14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</si>
  <si>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</si>
  <si>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</si>
  <si>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</si>
  <si>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</si>
  <si>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</si>
  <si>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</si>
  <si>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</si>
  <si>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</si>
  <si>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</si>
  <si>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</si>
  <si>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</si>
  <si>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</si>
  <si>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</si>
  <si>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</si>
  <si>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</si>
  <si>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</si>
  <si>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</si>
  <si>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</si>
  <si>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</si>
  <si>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</si>
  <si>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</si>
  <si>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</si>
  <si>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</si>
  <si>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Restoration of Drinking Water Supply</t>
  </si>
  <si>
    <t>00.00.73</t>
  </si>
  <si>
    <t>Fodder and Fodder Concentrate</t>
  </si>
  <si>
    <t>00.00.74</t>
  </si>
  <si>
    <t>Veterinary Care Against Epidemics</t>
  </si>
  <si>
    <t>00.00.75</t>
  </si>
  <si>
    <t>Restoration of Communication Links</t>
  </si>
  <si>
    <t>00.00.76</t>
  </si>
  <si>
    <t>00.00.77</t>
  </si>
  <si>
    <t>Repair of Damages</t>
  </si>
  <si>
    <t>00.00.78</t>
  </si>
  <si>
    <t>Ex-gratia payments to bereaved families</t>
  </si>
  <si>
    <t>00.00.79</t>
  </si>
  <si>
    <t>00.00.80</t>
  </si>
  <si>
    <t>Evacuating Expenses</t>
  </si>
  <si>
    <t>Agricultural Input Subsidies</t>
  </si>
  <si>
    <t>Assistance for Restoration</t>
  </si>
  <si>
    <t>Afforestation</t>
  </si>
  <si>
    <t>Plantation in Affected Areas</t>
  </si>
  <si>
    <t>Restoration of Jhora  etc</t>
  </si>
  <si>
    <t>Public Health</t>
  </si>
  <si>
    <t>00.00.50</t>
  </si>
  <si>
    <t>Other Works</t>
  </si>
  <si>
    <t>Calamity Relief Fund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</si>
  <si>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</si>
  <si>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</si>
  <si>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</si>
  <si>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</si>
  <si>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</si>
  <si>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</si>
  <si>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</si>
  <si>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</si>
  <si>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</si>
  <si>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</si>
  <si>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</si>
  <si>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</si>
  <si>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Strengthening of Revenue Administration and Updating of Land Records</t>
  </si>
  <si>
    <t>00.45.71</t>
  </si>
  <si>
    <t>00.46.71</t>
  </si>
  <si>
    <t>00.47.71</t>
  </si>
  <si>
    <t>00.48.71</t>
  </si>
  <si>
    <t>Agrarian Studies and Computerisation of Land Records (100% CSS)</t>
  </si>
  <si>
    <t>00.00.70</t>
  </si>
  <si>
    <t>Secretariat - Economic Services</t>
  </si>
  <si>
    <t>Other Offices</t>
  </si>
  <si>
    <t>District Offices</t>
  </si>
  <si>
    <t>Secretariat-Economic Services</t>
  </si>
  <si>
    <t>23.81.72</t>
  </si>
  <si>
    <t>Revenue</t>
  </si>
  <si>
    <t>Capital</t>
  </si>
  <si>
    <t>II. Details of the estimates and the heads under which this grant will be accounted for:</t>
  </si>
  <si>
    <t>Secretariat</t>
  </si>
  <si>
    <t>Transfer to National Fund for Calamity 
Relief</t>
  </si>
  <si>
    <t>Restoration of Social Structure /Village 
School</t>
  </si>
  <si>
    <t>A - General Services (b) Fiscal Services</t>
  </si>
  <si>
    <t>C - Economic Services (b) Rural Development</t>
  </si>
  <si>
    <t>B - Social Services (g) Social Welfare and Nutrition</t>
  </si>
  <si>
    <t>A - Capital Account of General Services</t>
  </si>
  <si>
    <t>Repair and Restoration of Damaged 
Houses</t>
  </si>
  <si>
    <t>2009-10</t>
  </si>
  <si>
    <t>Long Term Construction of Assets Damaged during 2005-06 Floods (ACA)</t>
  </si>
  <si>
    <t>Major Works</t>
  </si>
  <si>
    <t>60.00.53</t>
  </si>
  <si>
    <t>00.44.42</t>
  </si>
  <si>
    <t>60.45.50</t>
  </si>
  <si>
    <t>60.46.50</t>
  </si>
  <si>
    <t>60.47.50</t>
  </si>
  <si>
    <t>60.48.50</t>
  </si>
  <si>
    <t>District Collectorate</t>
  </si>
  <si>
    <t>Sikkim Land Record Computerisation 
Project</t>
  </si>
  <si>
    <t>Emergency Medical Care and Epidemic 
Control</t>
  </si>
  <si>
    <t>Transfer to Reserve Funds and Deposit 
Account (Calamity Relief Fund)</t>
  </si>
  <si>
    <t>Assistance  for Replacement of 
Livestocks</t>
  </si>
  <si>
    <t>Note:</t>
  </si>
  <si>
    <t>Restoration of Drinking Water Supply, Drainage of Flood Water</t>
  </si>
  <si>
    <t>Temporary Accommodation, Food, 
Clothing, Medical Care, etc.</t>
  </si>
  <si>
    <t>Deduct Recoveries of Overpayments</t>
  </si>
  <si>
    <t>2010-11</t>
  </si>
  <si>
    <t>Census Surveys and Statistics</t>
  </si>
  <si>
    <t>Census</t>
  </si>
  <si>
    <t>01.00.11</t>
  </si>
  <si>
    <t>01.00.13</t>
  </si>
  <si>
    <t>01.00.50</t>
  </si>
  <si>
    <t>MH</t>
  </si>
  <si>
    <t>61.00.50</t>
  </si>
  <si>
    <t xml:space="preserve">Capacity Building for Disaster Response </t>
  </si>
  <si>
    <t>62.00.50</t>
  </si>
  <si>
    <t>Land Reforms</t>
  </si>
  <si>
    <t>Rent, Rates and Taxes</t>
  </si>
  <si>
    <t>Lumpsum Provision for Revision of Pay</t>
  </si>
  <si>
    <t>Relief on Account of Natural 
Calamities</t>
  </si>
  <si>
    <t>Flood, Cyclones, etc.</t>
  </si>
  <si>
    <t>Gratuitous Relief</t>
  </si>
  <si>
    <t>Drinking Water Supply</t>
  </si>
  <si>
    <t>Supply of Fodder</t>
  </si>
  <si>
    <t>Veterinary Care</t>
  </si>
  <si>
    <t>Repairs and Restoration of Damaged Roads and Bridges</t>
  </si>
  <si>
    <t>Repairs and Restoration of Damaged Govt. Office buildings</t>
  </si>
  <si>
    <t>Repairs and Restoration of Damaged Govt. Residential Buildings</t>
  </si>
  <si>
    <t>Repairs and Restoration of Damaged Water Supply, Drainage and Sewerage Works</t>
  </si>
  <si>
    <t>Ex-gratia Payments to Bereaved Families</t>
  </si>
  <si>
    <t>Assistance to Farmers to Clear Sand/Silt/ 
Salinity from Land</t>
  </si>
  <si>
    <t>Assistance to Farmers for Purchase of 
Live Stocks</t>
  </si>
  <si>
    <t>Repairs and Restoration of Damaged 
Irrigation and Flood Control Works</t>
  </si>
  <si>
    <t>Protective Works, Jhora Training and Soil 
Conservation Works</t>
  </si>
  <si>
    <t>Purchase of land for Development Schemes</t>
  </si>
  <si>
    <t>Transfer to Reserve Fund and Deposit Accounts- Calamity Relief Fund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</si>
  <si>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</si>
  <si>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</si>
  <si>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</si>
  <si>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Assistance for Repairs/ Reconstruction of Houses</t>
  </si>
  <si>
    <t xml:space="preserve"> -</t>
  </si>
  <si>
    <t>Evacuation of Population</t>
  </si>
  <si>
    <t>Census Enumeration for decennial Population census-2011 (Reimbursable by the Govt. of India)</t>
  </si>
  <si>
    <t>Assistance to Farmers for Purchase of 
Agricultural Inputs</t>
  </si>
  <si>
    <t>Replacement of Damaged Medical 
Equipments and Lost Medicines</t>
  </si>
  <si>
    <t>Disaster Management Project (100% CSS)</t>
  </si>
  <si>
    <t>Management of Natural Disasters, Contingency Plans in Disaster Prone 
Areas</t>
  </si>
  <si>
    <t>Maintenance of Land Records</t>
  </si>
  <si>
    <t>State Disaster Response Fund</t>
  </si>
  <si>
    <t>2011-12</t>
  </si>
  <si>
    <t>I. Estimate of the amount required in the year ending 31st March, 2012 to defray the charges in respect of Land Revenue and Disaster Management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</si>
  <si>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</si>
  <si>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</si>
  <si>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</si>
  <si>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901- Deduct amount met from State Disaster Response Fund for relief expenditure</t>
  </si>
  <si>
    <t>Other Administrative Services</t>
  </si>
  <si>
    <t>Civil Defence</t>
  </si>
  <si>
    <t>81.00.50</t>
  </si>
  <si>
    <t>81.00.26</t>
  </si>
  <si>
    <t>Advertisement and Publicity</t>
  </si>
  <si>
    <t>Revamping of Civil Defence set up in Country (CSS)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</si>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</sst>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#"/>
    <numFmt numFmtId="180" formatCode="0##"/>
    <numFmt numFmtId="181" formatCode="00000#"/>
    <numFmt numFmtId="182" formatCode="00.###"/>
    <numFmt numFmtId="183" formatCode="00.000"/>
    <numFmt numFmtId="184" formatCode="00.00.0#"/>
    <numFmt numFmtId="185" formatCode="00.00"/>
    <numFmt numFmtId="186" formatCode="00.\4\4"/>
    <numFmt numFmtId="187" formatCode="00.00.00"/>
    <numFmt numFmtId="188" formatCode="00.0#"/>
    <numFmt numFmtId="189" formatCode="##.##.#0"/>
    <numFmt numFmtId="190" formatCode="_-* #,##0.00\ _k_r_-;\-* #,##0.00\ _k_r_-;_-* &quot;-&quot;??\ _k_r_-;_-@_-"/>
    <numFmt numFmtId="191" formatCode="0#.#00"/>
    <numFmt numFmtId="192" formatCode="#,##0.00;[Red]#,##0.00"/>
  </numFmts>
  <fonts count="29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78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25" fillId="0" borderId="0" xfId="58" applyFont="1" applyFill="1">
      <alignment/>
      <protection/>
    </xf>
    <xf numFmtId="0" fontId="25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 applyProtection="1">
      <alignment horizontal="center"/>
      <protection/>
    </xf>
    <xf numFmtId="0" fontId="25" fillId="0" borderId="0" xfId="58" applyNumberFormat="1" applyFont="1" applyFill="1" applyBorder="1" applyAlignment="1" applyProtection="1">
      <alignment horizontal="center"/>
      <protection/>
    </xf>
    <xf numFmtId="0" fontId="24" fillId="0" borderId="0" xfId="58" applyNumberFormat="1" applyFont="1" applyFill="1" applyBorder="1" applyAlignment="1" applyProtection="1">
      <alignment horizontal="center"/>
      <protection/>
    </xf>
    <xf numFmtId="0" fontId="25" fillId="0" borderId="0" xfId="58" applyFont="1" applyFill="1" applyAlignment="1">
      <alignment vertical="top" wrapText="1"/>
      <protection/>
    </xf>
    <xf numFmtId="0" fontId="25" fillId="0" borderId="0" xfId="58" applyFont="1" applyFill="1" applyAlignment="1" applyProtection="1">
      <alignment horizontal="center"/>
      <protection/>
    </xf>
    <xf numFmtId="0" fontId="25" fillId="0" borderId="0" xfId="58" applyNumberFormat="1" applyFont="1" applyFill="1" applyAlignment="1" applyProtection="1">
      <alignment horizontal="right"/>
      <protection/>
    </xf>
    <xf numFmtId="0" fontId="24" fillId="0" borderId="0" xfId="58" applyNumberFormat="1" applyFont="1" applyFill="1" applyAlignment="1" applyProtection="1">
      <alignment horizontal="center"/>
      <protection/>
    </xf>
    <xf numFmtId="0" fontId="25" fillId="0" borderId="0" xfId="58" applyNumberFormat="1" applyFont="1" applyFill="1" applyAlignment="1" applyProtection="1">
      <alignment horizontal="center"/>
      <protection/>
    </xf>
    <xf numFmtId="0" fontId="25" fillId="0" borderId="0" xfId="58" applyNumberFormat="1" applyFont="1" applyFill="1" applyAlignment="1">
      <alignment horizontal="right"/>
      <protection/>
    </xf>
    <xf numFmtId="0" fontId="25" fillId="0" borderId="0" xfId="58" applyFont="1" applyFill="1" applyAlignment="1" applyProtection="1">
      <alignment/>
      <protection/>
    </xf>
    <xf numFmtId="0" fontId="25" fillId="0" borderId="0" xfId="58" applyFont="1" applyFill="1" applyAlignment="1" applyProtection="1">
      <alignment horizontal="left"/>
      <protection/>
    </xf>
    <xf numFmtId="0" fontId="25" fillId="0" borderId="0" xfId="58" applyNumberFormat="1" applyFont="1" applyFill="1" applyAlignment="1" applyProtection="1">
      <alignment horizontal="left"/>
      <protection/>
    </xf>
    <xf numFmtId="178" fontId="24" fillId="0" borderId="0" xfId="62" applyFont="1" applyFill="1" applyBorder="1" applyAlignment="1">
      <alignment horizontal="center" vertical="top" wrapText="1"/>
      <protection/>
    </xf>
    <xf numFmtId="178" fontId="25" fillId="0" borderId="0" xfId="62" applyNumberFormat="1" applyFont="1" applyFill="1" applyBorder="1" applyAlignment="1" applyProtection="1">
      <alignment horizontal="left" vertical="top"/>
      <protection/>
    </xf>
    <xf numFmtId="0" fontId="25" fillId="0" borderId="0" xfId="58" applyNumberFormat="1" applyFont="1" applyFill="1">
      <alignment/>
      <protection/>
    </xf>
    <xf numFmtId="0" fontId="25" fillId="0" borderId="0" xfId="58" applyNumberFormat="1" applyFont="1" applyFill="1" applyAlignment="1">
      <alignment horizontal="center"/>
      <protection/>
    </xf>
    <xf numFmtId="0" fontId="24" fillId="0" borderId="0" xfId="58" applyNumberFormat="1" applyFont="1" applyFill="1" applyBorder="1">
      <alignment/>
      <protection/>
    </xf>
    <xf numFmtId="0" fontId="24" fillId="0" borderId="0" xfId="57" applyNumberFormat="1" applyFont="1" applyFill="1" applyBorder="1" applyAlignment="1" applyProtection="1">
      <alignment horizontal="center"/>
      <protection/>
    </xf>
    <xf numFmtId="0" fontId="24" fillId="0" borderId="0" xfId="58" applyNumberFormat="1" applyFont="1" applyFill="1" applyBorder="1" applyAlignment="1" applyProtection="1">
      <alignment horizontal="right"/>
      <protection/>
    </xf>
    <xf numFmtId="43" fontId="24" fillId="0" borderId="0" xfId="42" applyFont="1" applyFill="1" applyBorder="1" applyAlignment="1" applyProtection="1">
      <alignment horizontal="center"/>
      <protection/>
    </xf>
    <xf numFmtId="0" fontId="25" fillId="0" borderId="10" xfId="59" applyFont="1" applyFill="1" applyBorder="1">
      <alignment/>
      <protection/>
    </xf>
    <xf numFmtId="0" fontId="25" fillId="0" borderId="10" xfId="59" applyNumberFormat="1" applyFont="1" applyFill="1" applyBorder="1">
      <alignment/>
      <protection/>
    </xf>
    <xf numFmtId="0" fontId="25" fillId="0" borderId="10" xfId="59" applyNumberFormat="1" applyFont="1" applyFill="1" applyBorder="1" applyAlignment="1" applyProtection="1">
      <alignment horizontal="left"/>
      <protection/>
    </xf>
    <xf numFmtId="0" fontId="26" fillId="0" borderId="10" xfId="59" applyNumberFormat="1" applyFont="1" applyFill="1" applyBorder="1" applyAlignment="1" applyProtection="1">
      <alignment horizontal="left"/>
      <protection/>
    </xf>
    <xf numFmtId="0" fontId="26" fillId="0" borderId="10" xfId="59" applyNumberFormat="1" applyFont="1" applyFill="1" applyBorder="1">
      <alignment/>
      <protection/>
    </xf>
    <xf numFmtId="0" fontId="25" fillId="0" borderId="11" xfId="60" applyFont="1" applyFill="1" applyBorder="1" applyAlignment="1" applyProtection="1">
      <alignment vertical="top" wrapText="1"/>
      <protection/>
    </xf>
    <xf numFmtId="0" fontId="25" fillId="0" borderId="11" xfId="60" applyFont="1" applyFill="1" applyBorder="1" applyAlignment="1" applyProtection="1">
      <alignment horizontal="right" vertical="top" wrapText="1"/>
      <protection/>
    </xf>
    <xf numFmtId="0" fontId="25" fillId="0" borderId="0" xfId="59" applyFont="1" applyFill="1" applyBorder="1" applyProtection="1">
      <alignment/>
      <protection/>
    </xf>
    <xf numFmtId="0" fontId="25" fillId="0" borderId="0" xfId="60" applyFont="1" applyFill="1" applyProtection="1">
      <alignment/>
      <protection/>
    </xf>
    <xf numFmtId="0" fontId="25" fillId="0" borderId="0" xfId="60" applyFont="1" applyFill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horizontal="right" vertical="top" wrapText="1"/>
      <protection/>
    </xf>
    <xf numFmtId="0" fontId="25" fillId="0" borderId="0" xfId="59" applyFont="1" applyFill="1" applyAlignment="1" applyProtection="1">
      <alignment horizontal="left"/>
      <protection/>
    </xf>
    <xf numFmtId="0" fontId="25" fillId="0" borderId="10" xfId="60" applyFont="1" applyFill="1" applyBorder="1" applyAlignment="1" applyProtection="1">
      <alignment vertical="top" wrapText="1"/>
      <protection/>
    </xf>
    <xf numFmtId="0" fontId="25" fillId="0" borderId="10" xfId="60" applyFont="1" applyFill="1" applyBorder="1" applyAlignment="1" applyProtection="1">
      <alignment horizontal="right" vertical="top" wrapText="1"/>
      <protection/>
    </xf>
    <xf numFmtId="0" fontId="25" fillId="0" borderId="10" xfId="59" applyFont="1" applyFill="1" applyBorder="1" applyProtection="1">
      <alignment/>
      <protection/>
    </xf>
    <xf numFmtId="0" fontId="25" fillId="0" borderId="10" xfId="59" applyNumberFormat="1" applyFont="1" applyFill="1" applyBorder="1" applyAlignment="1" applyProtection="1">
      <alignment horizontal="right"/>
      <protection/>
    </xf>
    <xf numFmtId="0" fontId="25" fillId="0" borderId="0" xfId="59" applyNumberFormat="1" applyFont="1" applyFill="1" applyBorder="1" applyAlignment="1" applyProtection="1">
      <alignment horizontal="right"/>
      <protection/>
    </xf>
    <xf numFmtId="0" fontId="24" fillId="0" borderId="0" xfId="58" applyFont="1" applyFill="1" applyAlignment="1" applyProtection="1">
      <alignment horizontal="left" vertical="top" wrapText="1"/>
      <protection/>
    </xf>
    <xf numFmtId="0" fontId="24" fillId="0" borderId="0" xfId="58" applyFont="1" applyFill="1" applyAlignment="1">
      <alignment vertical="top" wrapText="1"/>
      <protection/>
    </xf>
    <xf numFmtId="183" fontId="24" fillId="0" borderId="0" xfId="58" applyNumberFormat="1" applyFont="1" applyFill="1" applyAlignment="1">
      <alignment vertical="top" wrapText="1"/>
      <protection/>
    </xf>
    <xf numFmtId="186" fontId="25" fillId="0" borderId="0" xfId="58" applyNumberFormat="1" applyFont="1" applyFill="1" applyAlignment="1">
      <alignment vertical="top" wrapText="1"/>
      <protection/>
    </xf>
    <xf numFmtId="0" fontId="25" fillId="0" borderId="0" xfId="58" applyFont="1" applyFill="1" applyAlignment="1" applyProtection="1">
      <alignment horizontal="left" vertical="top" wrapText="1"/>
      <protection/>
    </xf>
    <xf numFmtId="181" fontId="25" fillId="0" borderId="0" xfId="58" applyNumberFormat="1" applyFont="1" applyFill="1" applyBorder="1" applyAlignment="1">
      <alignment horizontal="right" vertical="top" wrapText="1"/>
      <protection/>
    </xf>
    <xf numFmtId="0" fontId="25" fillId="0" borderId="0" xfId="58" applyFont="1" applyFill="1" applyBorder="1" applyAlignment="1" applyProtection="1">
      <alignment horizontal="left" vertical="top" wrapText="1"/>
      <protection/>
    </xf>
    <xf numFmtId="0" fontId="25" fillId="0" borderId="0" xfId="58" applyNumberFormat="1" applyFont="1" applyFill="1" applyAlignment="1" applyProtection="1">
      <alignment horizontal="right" wrapText="1"/>
      <protection/>
    </xf>
    <xf numFmtId="0" fontId="25" fillId="0" borderId="0" xfId="42" applyNumberFormat="1" applyFont="1" applyFill="1" applyAlignment="1" applyProtection="1">
      <alignment horizontal="right" wrapText="1"/>
      <protection/>
    </xf>
    <xf numFmtId="43" fontId="25" fillId="0" borderId="0" xfId="42" applyFont="1" applyFill="1" applyAlignment="1" applyProtection="1">
      <alignment horizontal="right" wrapText="1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58" applyNumberFormat="1" applyFont="1" applyFill="1" applyBorder="1" applyAlignment="1" applyProtection="1">
      <alignment horizontal="right" wrapText="1"/>
      <protection/>
    </xf>
    <xf numFmtId="0" fontId="25" fillId="0" borderId="0" xfId="42" applyNumberFormat="1" applyFont="1" applyFill="1" applyBorder="1" applyAlignment="1" applyProtection="1">
      <alignment horizontal="right" wrapText="1"/>
      <protection/>
    </xf>
    <xf numFmtId="43" fontId="25" fillId="0" borderId="0" xfId="42" applyFont="1" applyFill="1" applyBorder="1" applyAlignment="1" applyProtection="1">
      <alignment horizontal="right" wrapText="1"/>
      <protection/>
    </xf>
    <xf numFmtId="186" fontId="25" fillId="0" borderId="0" xfId="58" applyNumberFormat="1" applyFont="1" applyFill="1" applyBorder="1" applyAlignment="1">
      <alignment vertical="top" wrapText="1"/>
      <protection/>
    </xf>
    <xf numFmtId="0" fontId="25" fillId="0" borderId="12" xfId="58" applyNumberFormat="1" applyFont="1" applyFill="1" applyBorder="1" applyAlignment="1" applyProtection="1">
      <alignment horizontal="right" wrapText="1"/>
      <protection/>
    </xf>
    <xf numFmtId="43" fontId="25" fillId="0" borderId="12" xfId="42" applyFont="1" applyFill="1" applyBorder="1" applyAlignment="1" applyProtection="1">
      <alignment horizontal="right" wrapText="1"/>
      <protection/>
    </xf>
    <xf numFmtId="183" fontId="24" fillId="0" borderId="0" xfId="58" applyNumberFormat="1" applyFont="1" applyFill="1" applyBorder="1" applyAlignment="1">
      <alignment vertical="top" wrapText="1"/>
      <protection/>
    </xf>
    <xf numFmtId="0" fontId="24" fillId="0" borderId="0" xfId="58" applyFont="1" applyFill="1" applyBorder="1" applyAlignment="1" applyProtection="1">
      <alignment horizontal="left" vertical="top" wrapText="1"/>
      <protection/>
    </xf>
    <xf numFmtId="0" fontId="25" fillId="0" borderId="0" xfId="58" applyNumberFormat="1" applyFont="1" applyFill="1" applyBorder="1" applyAlignment="1" applyProtection="1">
      <alignment horizontal="right"/>
      <protection/>
    </xf>
    <xf numFmtId="0" fontId="25" fillId="0" borderId="0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vertical="top" wrapText="1"/>
      <protection/>
    </xf>
    <xf numFmtId="181" fontId="25" fillId="0" borderId="10" xfId="58" applyNumberFormat="1" applyFont="1" applyFill="1" applyBorder="1" applyAlignment="1">
      <alignment horizontal="right" vertical="top" wrapText="1"/>
      <protection/>
    </xf>
    <xf numFmtId="0" fontId="25" fillId="0" borderId="10" xfId="58" applyFont="1" applyFill="1" applyBorder="1" applyAlignment="1" applyProtection="1">
      <alignment horizontal="left" vertical="top" wrapText="1"/>
      <protection/>
    </xf>
    <xf numFmtId="43" fontId="25" fillId="0" borderId="10" xfId="42" applyFont="1" applyFill="1" applyBorder="1" applyAlignment="1" applyProtection="1">
      <alignment horizontal="right" wrapText="1"/>
      <protection/>
    </xf>
    <xf numFmtId="0" fontId="25" fillId="0" borderId="10" xfId="58" applyNumberFormat="1" applyFont="1" applyFill="1" applyBorder="1" applyAlignment="1" applyProtection="1">
      <alignment horizontal="right" wrapText="1"/>
      <protection/>
    </xf>
    <xf numFmtId="0" fontId="25" fillId="0" borderId="10" xfId="42" applyNumberFormat="1" applyFont="1" applyFill="1" applyBorder="1" applyAlignment="1" applyProtection="1">
      <alignment horizontal="right" wrapText="1"/>
      <protection/>
    </xf>
    <xf numFmtId="0" fontId="25" fillId="0" borderId="10" xfId="58" applyNumberFormat="1" applyFont="1" applyFill="1" applyBorder="1" applyAlignment="1" applyProtection="1">
      <alignment horizontal="right"/>
      <protection/>
    </xf>
    <xf numFmtId="0" fontId="25" fillId="0" borderId="11" xfId="58" applyFont="1" applyFill="1" applyBorder="1" applyAlignment="1">
      <alignment vertical="top" wrapText="1"/>
      <protection/>
    </xf>
    <xf numFmtId="181" fontId="25" fillId="0" borderId="11" xfId="58" applyNumberFormat="1" applyFont="1" applyFill="1" applyBorder="1" applyAlignment="1">
      <alignment horizontal="right" vertical="top" wrapText="1"/>
      <protection/>
    </xf>
    <xf numFmtId="0" fontId="25" fillId="0" borderId="11" xfId="58" applyFont="1" applyFill="1" applyBorder="1" applyAlignment="1" applyProtection="1">
      <alignment horizontal="left" vertical="top" wrapText="1"/>
      <protection/>
    </xf>
    <xf numFmtId="43" fontId="25" fillId="0" borderId="11" xfId="42" applyFont="1" applyFill="1" applyBorder="1" applyAlignment="1" applyProtection="1">
      <alignment horizontal="right" wrapText="1"/>
      <protection/>
    </xf>
    <xf numFmtId="0" fontId="25" fillId="0" borderId="11" xfId="58" applyNumberFormat="1" applyFont="1" applyFill="1" applyBorder="1" applyAlignment="1" applyProtection="1">
      <alignment horizontal="right" wrapText="1"/>
      <protection/>
    </xf>
    <xf numFmtId="0" fontId="25" fillId="0" borderId="11" xfId="42" applyNumberFormat="1" applyFont="1" applyFill="1" applyBorder="1" applyAlignment="1" applyProtection="1">
      <alignment horizontal="right" wrapText="1"/>
      <protection/>
    </xf>
    <xf numFmtId="0" fontId="25" fillId="0" borderId="11" xfId="58" applyNumberFormat="1" applyFont="1" applyFill="1" applyBorder="1" applyAlignment="1" applyProtection="1">
      <alignment horizontal="right"/>
      <protection/>
    </xf>
    <xf numFmtId="0" fontId="24" fillId="0" borderId="0" xfId="58" applyFont="1" applyFill="1" applyBorder="1" applyAlignment="1">
      <alignment vertical="top" wrapText="1"/>
      <protection/>
    </xf>
    <xf numFmtId="0" fontId="24" fillId="0" borderId="10" xfId="58" applyFont="1" applyFill="1" applyBorder="1" applyAlignment="1">
      <alignment vertical="top" wrapText="1"/>
      <protection/>
    </xf>
    <xf numFmtId="0" fontId="24" fillId="0" borderId="10" xfId="58" applyFont="1" applyFill="1" applyBorder="1" applyAlignment="1" applyProtection="1">
      <alignment horizontal="left" vertical="top" wrapText="1"/>
      <protection/>
    </xf>
    <xf numFmtId="188" fontId="25" fillId="0" borderId="0" xfId="58" applyNumberFormat="1" applyFont="1" applyFill="1" applyBorder="1" applyAlignment="1">
      <alignment horizontal="right" vertical="top" wrapText="1"/>
      <protection/>
    </xf>
    <xf numFmtId="185" fontId="25" fillId="0" borderId="0" xfId="58" applyNumberFormat="1" applyFont="1" applyFill="1" applyBorder="1" applyAlignment="1">
      <alignment vertical="top" wrapText="1"/>
      <protection/>
    </xf>
    <xf numFmtId="180" fontId="24" fillId="0" borderId="0" xfId="58" applyNumberFormat="1" applyFont="1" applyFill="1" applyBorder="1" applyAlignment="1">
      <alignment vertical="top" wrapText="1"/>
      <protection/>
    </xf>
    <xf numFmtId="0" fontId="25" fillId="0" borderId="0" xfId="58" applyFont="1" applyFill="1" applyBorder="1" applyAlignment="1" applyProtection="1">
      <alignment vertical="top" wrapText="1"/>
      <protection/>
    </xf>
    <xf numFmtId="0" fontId="24" fillId="0" borderId="0" xfId="58" applyNumberFormat="1" applyFont="1" applyFill="1" applyBorder="1" applyAlignment="1">
      <alignment horizontal="right" vertical="top" wrapText="1"/>
      <protection/>
    </xf>
    <xf numFmtId="0" fontId="24" fillId="0" borderId="0" xfId="58" applyNumberFormat="1" applyFont="1" applyFill="1" applyBorder="1" applyAlignment="1" applyProtection="1">
      <alignment horizontal="left" vertical="top" wrapText="1"/>
      <protection/>
    </xf>
    <xf numFmtId="182" fontId="24" fillId="0" borderId="0" xfId="58" applyNumberFormat="1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right" vertical="top" wrapText="1"/>
      <protection/>
    </xf>
    <xf numFmtId="0" fontId="25" fillId="0" borderId="12" xfId="42" applyNumberFormat="1" applyFont="1" applyFill="1" applyBorder="1" applyAlignment="1" applyProtection="1">
      <alignment horizontal="right" wrapText="1"/>
      <protection/>
    </xf>
    <xf numFmtId="0" fontId="25" fillId="0" borderId="10" xfId="58" applyFont="1" applyFill="1" applyBorder="1" applyAlignment="1" applyProtection="1">
      <alignment vertical="top" wrapText="1"/>
      <protection/>
    </xf>
    <xf numFmtId="0" fontId="24" fillId="0" borderId="10" xfId="58" applyNumberFormat="1" applyFont="1" applyFill="1" applyBorder="1" applyAlignment="1">
      <alignment horizontal="right" vertical="top" wrapText="1"/>
      <protection/>
    </xf>
    <xf numFmtId="0" fontId="24" fillId="0" borderId="10" xfId="58" applyNumberFormat="1" applyFont="1" applyFill="1" applyBorder="1" applyAlignment="1" applyProtection="1">
      <alignment horizontal="left" vertical="top" wrapText="1"/>
      <protection/>
    </xf>
    <xf numFmtId="179" fontId="25" fillId="0" borderId="0" xfId="58" applyNumberFormat="1" applyFont="1" applyFill="1" applyBorder="1" applyAlignment="1">
      <alignment vertical="top" wrapText="1"/>
      <protection/>
    </xf>
    <xf numFmtId="181" fontId="25" fillId="0" borderId="0" xfId="58" applyNumberFormat="1" applyFont="1" applyFill="1" applyBorder="1" applyAlignment="1">
      <alignment vertical="top" wrapText="1"/>
      <protection/>
    </xf>
    <xf numFmtId="0" fontId="24" fillId="0" borderId="0" xfId="58" applyFont="1" applyFill="1" applyBorder="1" applyAlignment="1" applyProtection="1">
      <alignment vertical="top" wrapText="1"/>
      <protection/>
    </xf>
    <xf numFmtId="0" fontId="25" fillId="0" borderId="10" xfId="58" applyNumberFormat="1" applyFont="1" applyFill="1" applyBorder="1" applyAlignment="1">
      <alignment horizontal="right" wrapText="1"/>
      <protection/>
    </xf>
    <xf numFmtId="183" fontId="24" fillId="0" borderId="11" xfId="58" applyNumberFormat="1" applyFont="1" applyFill="1" applyBorder="1" applyAlignment="1">
      <alignment vertical="top" wrapText="1"/>
      <protection/>
    </xf>
    <xf numFmtId="0" fontId="24" fillId="0" borderId="11" xfId="58" applyFont="1" applyFill="1" applyBorder="1" applyAlignment="1" applyProtection="1">
      <alignment vertical="top" wrapText="1"/>
      <protection/>
    </xf>
    <xf numFmtId="183" fontId="24" fillId="0" borderId="10" xfId="58" applyNumberFormat="1" applyFont="1" applyFill="1" applyBorder="1" applyAlignment="1">
      <alignment vertical="top" wrapText="1"/>
      <protection/>
    </xf>
    <xf numFmtId="0" fontId="24" fillId="0" borderId="10" xfId="58" applyFont="1" applyFill="1" applyBorder="1" applyAlignment="1" applyProtection="1">
      <alignment vertical="top" wrapText="1"/>
      <protection/>
    </xf>
    <xf numFmtId="183" fontId="25" fillId="0" borderId="10" xfId="58" applyNumberFormat="1" applyFont="1" applyFill="1" applyBorder="1" applyAlignment="1">
      <alignment horizontal="right" vertical="top" wrapText="1"/>
      <protection/>
    </xf>
    <xf numFmtId="0" fontId="25" fillId="0" borderId="10" xfId="58" applyNumberFormat="1" applyFont="1" applyFill="1" applyBorder="1" applyAlignment="1">
      <alignment horizontal="right"/>
      <protection/>
    </xf>
    <xf numFmtId="0" fontId="25" fillId="0" borderId="11" xfId="58" applyFont="1" applyFill="1" applyBorder="1" applyAlignment="1" applyProtection="1">
      <alignment vertical="top" wrapText="1"/>
      <protection/>
    </xf>
    <xf numFmtId="0" fontId="25" fillId="0" borderId="0" xfId="58" applyNumberFormat="1" applyFont="1" applyFill="1" applyAlignment="1">
      <alignment horizontal="right" wrapText="1"/>
      <protection/>
    </xf>
    <xf numFmtId="0" fontId="25" fillId="0" borderId="0" xfId="42" applyNumberFormat="1" applyFont="1" applyFill="1" applyBorder="1" applyAlignment="1" applyProtection="1">
      <alignment horizontal="right"/>
      <protection/>
    </xf>
    <xf numFmtId="179" fontId="25" fillId="0" borderId="11" xfId="58" applyNumberFormat="1" applyFont="1" applyFill="1" applyBorder="1" applyAlignment="1">
      <alignment vertical="top" wrapText="1"/>
      <protection/>
    </xf>
    <xf numFmtId="190" fontId="25" fillId="0" borderId="11" xfId="42" applyNumberFormat="1" applyFont="1" applyFill="1" applyBorder="1" applyAlignment="1" applyProtection="1">
      <alignment horizontal="right" wrapText="1"/>
      <protection/>
    </xf>
    <xf numFmtId="190" fontId="25" fillId="0" borderId="0" xfId="42" applyNumberFormat="1" applyFont="1" applyFill="1" applyBorder="1" applyAlignment="1" applyProtection="1">
      <alignment horizontal="right" wrapText="1"/>
      <protection/>
    </xf>
    <xf numFmtId="183" fontId="25" fillId="0" borderId="0" xfId="58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 wrapText="1"/>
    </xf>
    <xf numFmtId="43" fontId="25" fillId="0" borderId="0" xfId="42" applyFont="1" applyFill="1" applyAlignment="1">
      <alignment horizontal="right" wrapText="1"/>
    </xf>
    <xf numFmtId="0" fontId="25" fillId="0" borderId="0" xfId="42" applyNumberFormat="1" applyFont="1" applyFill="1" applyAlignment="1">
      <alignment horizontal="right" wrapText="1"/>
    </xf>
    <xf numFmtId="0" fontId="25" fillId="0" borderId="0" xfId="42" applyNumberFormat="1" applyFont="1" applyFill="1" applyAlignment="1">
      <alignment horizontal="right"/>
    </xf>
    <xf numFmtId="43" fontId="25" fillId="0" borderId="12" xfId="42" applyFont="1" applyFill="1" applyBorder="1" applyAlignment="1">
      <alignment horizontal="right" wrapText="1"/>
    </xf>
    <xf numFmtId="0" fontId="25" fillId="0" borderId="12" xfId="42" applyNumberFormat="1" applyFont="1" applyFill="1" applyBorder="1" applyAlignment="1">
      <alignment horizontal="right" wrapText="1"/>
    </xf>
    <xf numFmtId="0" fontId="25" fillId="0" borderId="10" xfId="42" applyNumberFormat="1" applyFont="1" applyFill="1" applyBorder="1" applyAlignment="1">
      <alignment horizontal="right" wrapText="1"/>
    </xf>
    <xf numFmtId="43" fontId="25" fillId="0" borderId="10" xfId="42" applyFont="1" applyFill="1" applyBorder="1" applyAlignment="1">
      <alignment horizontal="right" wrapText="1"/>
    </xf>
    <xf numFmtId="178" fontId="25" fillId="0" borderId="0" xfId="62" applyFont="1" applyFill="1" applyBorder="1" applyAlignment="1">
      <alignment vertical="top" wrapText="1"/>
      <protection/>
    </xf>
    <xf numFmtId="178" fontId="24" fillId="0" borderId="0" xfId="62" applyFont="1" applyFill="1" applyBorder="1" applyAlignment="1">
      <alignment horizontal="right" vertical="top" wrapText="1"/>
      <protection/>
    </xf>
    <xf numFmtId="178" fontId="24" fillId="0" borderId="0" xfId="62" applyNumberFormat="1" applyFont="1" applyFill="1" applyBorder="1" applyAlignment="1" applyProtection="1">
      <alignment horizontal="left" vertical="top" wrapText="1"/>
      <protection/>
    </xf>
    <xf numFmtId="183" fontId="24" fillId="0" borderId="0" xfId="62" applyNumberFormat="1" applyFont="1" applyFill="1" applyBorder="1" applyAlignment="1">
      <alignment horizontal="right" vertical="top" wrapText="1"/>
      <protection/>
    </xf>
    <xf numFmtId="178" fontId="25" fillId="0" borderId="0" xfId="62" applyFont="1" applyFill="1" applyBorder="1" applyAlignment="1">
      <alignment horizontal="right" vertical="top" wrapText="1"/>
      <protection/>
    </xf>
    <xf numFmtId="178" fontId="25" fillId="0" borderId="0" xfId="62" applyNumberFormat="1" applyFont="1" applyFill="1" applyBorder="1" applyAlignment="1" applyProtection="1">
      <alignment horizontal="left" vertical="top" wrapText="1"/>
      <protection/>
    </xf>
    <xf numFmtId="0" fontId="25" fillId="0" borderId="0" xfId="62" applyNumberFormat="1" applyFont="1" applyFill="1" applyBorder="1" applyAlignment="1">
      <alignment horizontal="right" vertical="top" wrapText="1"/>
      <protection/>
    </xf>
    <xf numFmtId="189" fontId="25" fillId="0" borderId="0" xfId="62" applyNumberFormat="1" applyFont="1" applyFill="1" applyBorder="1" applyAlignment="1">
      <alignment horizontal="right" vertical="top" wrapText="1"/>
      <protection/>
    </xf>
    <xf numFmtId="181" fontId="25" fillId="0" borderId="0" xfId="62" applyNumberFormat="1" applyFont="1" applyFill="1" applyBorder="1" applyAlignment="1">
      <alignment horizontal="right" vertical="top" wrapText="1"/>
      <protection/>
    </xf>
    <xf numFmtId="187" fontId="25" fillId="0" borderId="0" xfId="62" applyNumberFormat="1" applyFont="1" applyFill="1" applyBorder="1" applyAlignment="1">
      <alignment horizontal="right" vertical="top" wrapText="1"/>
      <protection/>
    </xf>
    <xf numFmtId="179" fontId="25" fillId="0" borderId="0" xfId="62" applyNumberFormat="1" applyFont="1" applyFill="1" applyBorder="1" applyAlignment="1">
      <alignment horizontal="right" vertical="top" wrapText="1"/>
      <protection/>
    </xf>
    <xf numFmtId="191" fontId="24" fillId="0" borderId="0" xfId="58" applyNumberFormat="1" applyFont="1" applyFill="1">
      <alignment/>
      <protection/>
    </xf>
    <xf numFmtId="178" fontId="25" fillId="0" borderId="10" xfId="62" applyFont="1" applyFill="1" applyBorder="1" applyAlignment="1">
      <alignment vertical="top" wrapText="1"/>
      <protection/>
    </xf>
    <xf numFmtId="0" fontId="25" fillId="0" borderId="12" xfId="42" applyNumberFormat="1" applyFont="1" applyFill="1" applyBorder="1" applyAlignment="1" applyProtection="1">
      <alignment wrapText="1"/>
      <protection/>
    </xf>
    <xf numFmtId="0" fontId="25" fillId="0" borderId="12" xfId="58" applyFont="1" applyFill="1" applyBorder="1" applyAlignment="1">
      <alignment vertical="top" wrapText="1"/>
      <protection/>
    </xf>
    <xf numFmtId="0" fontId="24" fillId="0" borderId="12" xfId="58" applyFont="1" applyFill="1" applyBorder="1" applyAlignment="1" applyProtection="1">
      <alignment horizontal="left" vertical="top" wrapText="1"/>
      <protection/>
    </xf>
    <xf numFmtId="178" fontId="24" fillId="0" borderId="0" xfId="58" applyNumberFormat="1" applyFont="1" applyFill="1" applyBorder="1" applyAlignment="1" applyProtection="1">
      <alignment horizontal="left" vertical="top" wrapText="1"/>
      <protection/>
    </xf>
    <xf numFmtId="0" fontId="25" fillId="0" borderId="0" xfId="61" applyFont="1" applyFill="1" applyBorder="1" applyAlignment="1">
      <alignment vertical="top" wrapText="1"/>
      <protection/>
    </xf>
    <xf numFmtId="0" fontId="24" fillId="0" borderId="0" xfId="61" applyFont="1" applyFill="1" applyBorder="1" applyAlignment="1" applyProtection="1">
      <alignment horizontal="left" vertical="top" wrapText="1"/>
      <protection/>
    </xf>
    <xf numFmtId="0" fontId="24" fillId="0" borderId="0" xfId="61" applyFont="1" applyFill="1" applyBorder="1" applyAlignment="1">
      <alignment vertical="top" wrapText="1"/>
      <protection/>
    </xf>
    <xf numFmtId="0" fontId="25" fillId="0" borderId="0" xfId="61" applyFont="1" applyFill="1" applyBorder="1" applyAlignment="1" applyProtection="1">
      <alignment horizontal="left" vertical="top" wrapText="1"/>
      <protection/>
    </xf>
    <xf numFmtId="181" fontId="25" fillId="0" borderId="0" xfId="61" applyNumberFormat="1" applyFont="1" applyFill="1" applyBorder="1" applyAlignment="1">
      <alignment horizontal="right" vertical="top" wrapText="1"/>
      <protection/>
    </xf>
    <xf numFmtId="0" fontId="25" fillId="0" borderId="0" xfId="61" applyNumberFormat="1" applyFont="1" applyFill="1" applyBorder="1" applyAlignment="1" applyProtection="1">
      <alignment horizontal="right" wrapText="1"/>
      <protection/>
    </xf>
    <xf numFmtId="0" fontId="25" fillId="0" borderId="11" xfId="61" applyNumberFormat="1" applyFont="1" applyFill="1" applyBorder="1" applyAlignment="1" applyProtection="1">
      <alignment horizontal="right"/>
      <protection/>
    </xf>
    <xf numFmtId="0" fontId="25" fillId="0" borderId="11" xfId="42" applyNumberFormat="1" applyFont="1" applyFill="1" applyBorder="1" applyAlignment="1" applyProtection="1">
      <alignment horizontal="right"/>
      <protection/>
    </xf>
    <xf numFmtId="0" fontId="25" fillId="0" borderId="0" xfId="61" applyFont="1" applyFill="1" applyBorder="1" applyAlignment="1">
      <alignment horizontal="right" vertical="top" wrapText="1"/>
      <protection/>
    </xf>
    <xf numFmtId="0" fontId="25" fillId="0" borderId="0" xfId="61" applyNumberFormat="1" applyFont="1" applyFill="1" applyBorder="1" applyAlignment="1" applyProtection="1">
      <alignment horizontal="right"/>
      <protection/>
    </xf>
    <xf numFmtId="0" fontId="24" fillId="0" borderId="10" xfId="61" applyFont="1" applyFill="1" applyBorder="1" applyAlignment="1" applyProtection="1">
      <alignment horizontal="left" vertical="top" wrapText="1"/>
      <protection/>
    </xf>
    <xf numFmtId="0" fontId="24" fillId="0" borderId="12" xfId="58" applyFont="1" applyFill="1" applyBorder="1" applyAlignment="1">
      <alignment vertical="top" wrapText="1"/>
      <protection/>
    </xf>
    <xf numFmtId="0" fontId="24" fillId="0" borderId="12" xfId="61" applyFont="1" applyFill="1" applyBorder="1" applyAlignment="1" applyProtection="1">
      <alignment horizontal="left" vertical="top" wrapText="1"/>
      <protection/>
    </xf>
    <xf numFmtId="0" fontId="24" fillId="0" borderId="0" xfId="61" applyNumberFormat="1" applyFont="1" applyFill="1" applyBorder="1" applyAlignment="1" applyProtection="1">
      <alignment horizontal="left" vertical="top" wrapText="1"/>
      <protection/>
    </xf>
    <xf numFmtId="0" fontId="27" fillId="0" borderId="0" xfId="42" applyNumberFormat="1" applyFont="1" applyFill="1" applyBorder="1" applyAlignment="1" applyProtection="1">
      <alignment horizontal="right"/>
      <protection/>
    </xf>
    <xf numFmtId="0" fontId="25" fillId="0" borderId="10" xfId="58" applyFont="1" applyFill="1" applyBorder="1" applyAlignment="1" applyProtection="1">
      <alignment horizontal="left"/>
      <protection/>
    </xf>
    <xf numFmtId="0" fontId="25" fillId="0" borderId="10" xfId="58" applyNumberFormat="1" applyFont="1" applyFill="1" applyBorder="1">
      <alignment/>
      <protection/>
    </xf>
    <xf numFmtId="0" fontId="25" fillId="0" borderId="10" xfId="42" applyNumberFormat="1" applyFont="1" applyFill="1" applyBorder="1" applyAlignment="1" applyProtection="1">
      <alignment horizontal="right"/>
      <protection/>
    </xf>
    <xf numFmtId="0" fontId="25" fillId="0" borderId="11" xfId="60" applyFont="1" applyFill="1" applyBorder="1" applyAlignment="1" applyProtection="1">
      <alignment vertical="top"/>
      <protection/>
    </xf>
    <xf numFmtId="183" fontId="24" fillId="0" borderId="10" xfId="62" applyNumberFormat="1" applyFont="1" applyFill="1" applyBorder="1" applyAlignment="1">
      <alignment horizontal="right" vertical="top" wrapText="1"/>
      <protection/>
    </xf>
    <xf numFmtId="178" fontId="24" fillId="0" borderId="10" xfId="62" applyNumberFormat="1" applyFont="1" applyFill="1" applyBorder="1" applyAlignment="1" applyProtection="1">
      <alignment horizontal="left" vertical="top" wrapText="1"/>
      <protection/>
    </xf>
    <xf numFmtId="191" fontId="24" fillId="0" borderId="10" xfId="58" applyNumberFormat="1" applyFont="1" applyFill="1" applyBorder="1">
      <alignment/>
      <protection/>
    </xf>
    <xf numFmtId="182" fontId="24" fillId="0" borderId="10" xfId="58" applyNumberFormat="1" applyFont="1" applyFill="1" applyBorder="1" applyAlignment="1">
      <alignment horizontal="right" vertical="top" wrapText="1"/>
      <protection/>
    </xf>
    <xf numFmtId="0" fontId="25" fillId="0" borderId="0" xfId="59" applyNumberFormat="1" applyFont="1" applyFill="1" applyAlignment="1" applyProtection="1">
      <alignment horizontal="center"/>
      <protection/>
    </xf>
    <xf numFmtId="0" fontId="25" fillId="0" borderId="0" xfId="58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25" fillId="0" borderId="0" xfId="58" applyFont="1" applyFill="1" applyBorder="1" applyAlignment="1">
      <alignment horizontal="left" vertical="top" wrapText="1"/>
      <protection/>
    </xf>
    <xf numFmtId="0" fontId="24" fillId="0" borderId="0" xfId="58" applyFont="1" applyFill="1" applyBorder="1" applyAlignment="1" applyProtection="1">
      <alignment horizontal="center"/>
      <protection/>
    </xf>
    <xf numFmtId="0" fontId="25" fillId="0" borderId="0" xfId="59" applyNumberFormat="1" applyFont="1" applyFill="1" applyBorder="1" applyAlignment="1" applyProtection="1">
      <alignment horizontal="center"/>
      <protection/>
    </xf>
    <xf numFmtId="0" fontId="25" fillId="0" borderId="11" xfId="59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rmal_DEMAND17" xfId="61"/>
    <cellStyle name="Normal_DEMAND5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AND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MAND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57"/>
  <sheetViews>
    <sheetView tabSelected="1" view="pageBreakPreview" zoomScaleNormal="85" zoomScaleSheetLayoutView="100" zoomScalePageLayoutView="0" workbookViewId="0" topLeftCell="C334">
      <selection activeCell="C358" sqref="A358:IV378"/>
    </sheetView>
  </sheetViews>
  <sheetFormatPr defaultColWidth="12.421875" defaultRowHeight="12.75"/>
  <cols>
    <col min="1" max="1" width="6.421875" style="7" customWidth="1"/>
    <col min="2" max="2" width="8.140625" style="7" customWidth="1"/>
    <col min="3" max="3" width="34.57421875" style="2" customWidth="1"/>
    <col min="4" max="4" width="8.57421875" style="18" customWidth="1"/>
    <col min="5" max="5" width="9.421875" style="18" customWidth="1"/>
    <col min="6" max="6" width="8.421875" style="2" customWidth="1"/>
    <col min="7" max="7" width="8.57421875" style="2" customWidth="1"/>
    <col min="8" max="8" width="8.57421875" style="18" customWidth="1"/>
    <col min="9" max="9" width="8.421875" style="18" customWidth="1"/>
    <col min="10" max="10" width="8.57421875" style="2" customWidth="1"/>
    <col min="11" max="11" width="9.140625" style="2" customWidth="1"/>
    <col min="12" max="12" width="8.421875" style="2" customWidth="1"/>
    <col min="13" max="16384" width="12.421875" style="2" customWidth="1"/>
  </cols>
  <sheetData>
    <row r="1" spans="1:12" ht="12.75">
      <c r="A1" s="161" t="s">
        <v>137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.75">
      <c r="A3" s="3"/>
      <c r="B3" s="3"/>
      <c r="C3" s="4"/>
      <c r="D3" s="5"/>
      <c r="E3" s="6"/>
      <c r="F3" s="4"/>
      <c r="G3" s="4"/>
      <c r="H3" s="5"/>
      <c r="I3" s="5"/>
      <c r="J3" s="4"/>
      <c r="K3" s="4"/>
      <c r="L3" s="4"/>
    </row>
    <row r="4" spans="3:12" ht="12.75">
      <c r="C4" s="8"/>
      <c r="D4" s="9" t="s">
        <v>156</v>
      </c>
      <c r="E4" s="10"/>
      <c r="F4" s="8"/>
      <c r="G4" s="8"/>
      <c r="H4" s="11"/>
      <c r="I4" s="11"/>
      <c r="J4" s="8"/>
      <c r="K4" s="8"/>
      <c r="L4" s="8"/>
    </row>
    <row r="5" spans="4:12" ht="12.75">
      <c r="D5" s="12" t="s">
        <v>1</v>
      </c>
      <c r="E5" s="10">
        <v>2029</v>
      </c>
      <c r="F5" s="13" t="s">
        <v>2</v>
      </c>
      <c r="G5" s="8"/>
      <c r="H5" s="11"/>
      <c r="I5" s="11"/>
      <c r="J5" s="8"/>
      <c r="K5" s="8"/>
      <c r="L5" s="8"/>
    </row>
    <row r="6" spans="4:12" ht="12.75">
      <c r="D6" s="9" t="s">
        <v>3</v>
      </c>
      <c r="E6" s="10">
        <v>2052</v>
      </c>
      <c r="F6" s="14" t="s">
        <v>4</v>
      </c>
      <c r="G6" s="8"/>
      <c r="H6" s="11"/>
      <c r="I6" s="11"/>
      <c r="J6" s="8"/>
      <c r="K6" s="8"/>
      <c r="L6" s="8"/>
    </row>
    <row r="7" spans="4:12" ht="12.75">
      <c r="D7" s="12"/>
      <c r="E7" s="10">
        <v>2053</v>
      </c>
      <c r="F7" s="14" t="s">
        <v>5</v>
      </c>
      <c r="G7" s="8"/>
      <c r="H7" s="11"/>
      <c r="I7" s="11"/>
      <c r="J7" s="8"/>
      <c r="K7" s="8"/>
      <c r="L7" s="8"/>
    </row>
    <row r="8" spans="4:12" ht="12.75">
      <c r="D8" s="12"/>
      <c r="E8" s="10">
        <v>2070</v>
      </c>
      <c r="F8" s="14" t="s">
        <v>228</v>
      </c>
      <c r="G8" s="8"/>
      <c r="H8" s="11"/>
      <c r="I8" s="11"/>
      <c r="J8" s="8"/>
      <c r="K8" s="8"/>
      <c r="L8" s="8"/>
    </row>
    <row r="9" spans="4:12" ht="12.75">
      <c r="D9" s="9" t="s">
        <v>158</v>
      </c>
      <c r="E9" s="10">
        <v>2245</v>
      </c>
      <c r="F9" s="15" t="s">
        <v>6</v>
      </c>
      <c r="G9" s="11"/>
      <c r="H9" s="11"/>
      <c r="I9" s="11"/>
      <c r="J9" s="11"/>
      <c r="K9" s="11"/>
      <c r="L9" s="11"/>
    </row>
    <row r="10" spans="4:12" ht="12.75">
      <c r="D10" s="9" t="s">
        <v>157</v>
      </c>
      <c r="E10" s="10">
        <v>2506</v>
      </c>
      <c r="F10" s="15" t="s">
        <v>189</v>
      </c>
      <c r="G10" s="11"/>
      <c r="H10" s="11"/>
      <c r="I10" s="11"/>
      <c r="J10" s="11"/>
      <c r="K10" s="11"/>
      <c r="L10" s="11"/>
    </row>
    <row r="11" spans="4:12" ht="12.75">
      <c r="D11" s="9" t="s">
        <v>7</v>
      </c>
      <c r="E11" s="10">
        <v>3451</v>
      </c>
      <c r="F11" s="15" t="s">
        <v>148</v>
      </c>
      <c r="G11" s="11"/>
      <c r="H11" s="11"/>
      <c r="I11" s="11"/>
      <c r="J11" s="11"/>
      <c r="K11" s="11"/>
      <c r="L11" s="11"/>
    </row>
    <row r="12" spans="4:12" ht="12.75">
      <c r="D12" s="9"/>
      <c r="E12" s="16">
        <v>3454</v>
      </c>
      <c r="F12" s="17" t="s">
        <v>180</v>
      </c>
      <c r="G12" s="11"/>
      <c r="H12" s="11"/>
      <c r="I12" s="11"/>
      <c r="J12" s="11"/>
      <c r="K12" s="11"/>
      <c r="L12" s="11"/>
    </row>
    <row r="13" spans="4:12" ht="12.75">
      <c r="D13" s="9" t="s">
        <v>159</v>
      </c>
      <c r="E13" s="10">
        <v>4059</v>
      </c>
      <c r="F13" s="15" t="s">
        <v>8</v>
      </c>
      <c r="G13" s="11"/>
      <c r="H13" s="11"/>
      <c r="I13" s="11"/>
      <c r="J13" s="11"/>
      <c r="K13" s="11"/>
      <c r="L13" s="11"/>
    </row>
    <row r="14" spans="1:12" ht="12.75">
      <c r="A14" s="13" t="s">
        <v>223</v>
      </c>
      <c r="E14" s="19"/>
      <c r="F14" s="11"/>
      <c r="G14" s="11"/>
      <c r="H14" s="11"/>
      <c r="I14" s="11"/>
      <c r="J14" s="11"/>
      <c r="K14" s="11"/>
      <c r="L14" s="11"/>
    </row>
    <row r="15" spans="4:12" ht="12.75">
      <c r="D15" s="20"/>
      <c r="E15" s="21" t="s">
        <v>150</v>
      </c>
      <c r="F15" s="21" t="s">
        <v>151</v>
      </c>
      <c r="G15" s="21" t="s">
        <v>16</v>
      </c>
      <c r="J15" s="18"/>
      <c r="K15" s="18"/>
      <c r="L15" s="18"/>
    </row>
    <row r="16" spans="4:12" ht="12.75">
      <c r="D16" s="22" t="s">
        <v>9</v>
      </c>
      <c r="E16" s="6">
        <f>L324</f>
        <v>701015</v>
      </c>
      <c r="F16" s="23">
        <f>L343</f>
        <v>0</v>
      </c>
      <c r="G16" s="6">
        <f>F16+E16</f>
        <v>701015</v>
      </c>
      <c r="J16" s="18"/>
      <c r="K16" s="18"/>
      <c r="L16" s="18"/>
    </row>
    <row r="17" spans="1:12" ht="12.75">
      <c r="A17" s="13" t="s">
        <v>152</v>
      </c>
      <c r="C17" s="14"/>
      <c r="F17" s="18"/>
      <c r="G17" s="18"/>
      <c r="J17" s="18"/>
      <c r="K17" s="18"/>
      <c r="L17" s="18"/>
    </row>
    <row r="18" spans="3:12" ht="13.5">
      <c r="C18" s="24"/>
      <c r="D18" s="25"/>
      <c r="E18" s="25"/>
      <c r="F18" s="25"/>
      <c r="G18" s="25"/>
      <c r="H18" s="25"/>
      <c r="I18" s="26"/>
      <c r="J18" s="27"/>
      <c r="K18" s="28"/>
      <c r="L18" s="1" t="s">
        <v>234</v>
      </c>
    </row>
    <row r="19" spans="1:12" s="32" customFormat="1" ht="12.75">
      <c r="A19" s="29"/>
      <c r="B19" s="30"/>
      <c r="C19" s="31"/>
      <c r="D19" s="163" t="s">
        <v>10</v>
      </c>
      <c r="E19" s="163"/>
      <c r="F19" s="157" t="s">
        <v>11</v>
      </c>
      <c r="G19" s="157"/>
      <c r="H19" s="157" t="s">
        <v>12</v>
      </c>
      <c r="I19" s="157"/>
      <c r="J19" s="157" t="s">
        <v>11</v>
      </c>
      <c r="K19" s="157"/>
      <c r="L19" s="157"/>
    </row>
    <row r="20" spans="1:12" s="32" customFormat="1" ht="12.75">
      <c r="A20" s="33"/>
      <c r="B20" s="34"/>
      <c r="C20" s="35" t="s">
        <v>13</v>
      </c>
      <c r="D20" s="162" t="s">
        <v>161</v>
      </c>
      <c r="E20" s="162"/>
      <c r="F20" s="162" t="s">
        <v>179</v>
      </c>
      <c r="G20" s="162"/>
      <c r="H20" s="162" t="s">
        <v>179</v>
      </c>
      <c r="I20" s="162"/>
      <c r="J20" s="162" t="s">
        <v>222</v>
      </c>
      <c r="K20" s="162"/>
      <c r="L20" s="162"/>
    </row>
    <row r="21" spans="1:12" s="32" customFormat="1" ht="12.75">
      <c r="A21" s="36"/>
      <c r="B21" s="37"/>
      <c r="C21" s="38"/>
      <c r="D21" s="39" t="s">
        <v>14</v>
      </c>
      <c r="E21" s="39" t="s">
        <v>15</v>
      </c>
      <c r="F21" s="39" t="s">
        <v>14</v>
      </c>
      <c r="G21" s="39" t="s">
        <v>15</v>
      </c>
      <c r="H21" s="39" t="s">
        <v>14</v>
      </c>
      <c r="I21" s="39" t="s">
        <v>15</v>
      </c>
      <c r="J21" s="39" t="s">
        <v>14</v>
      </c>
      <c r="K21" s="39" t="s">
        <v>15</v>
      </c>
      <c r="L21" s="39" t="s">
        <v>16</v>
      </c>
    </row>
    <row r="22" spans="1:12" s="32" customFormat="1" ht="12.75">
      <c r="A22" s="33"/>
      <c r="B22" s="34"/>
      <c r="C22" s="31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2.75">
      <c r="C23" s="41" t="s">
        <v>17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7" t="s">
        <v>18</v>
      </c>
      <c r="B24" s="42">
        <v>2029</v>
      </c>
      <c r="C24" s="41" t="s">
        <v>2</v>
      </c>
      <c r="F24" s="18"/>
      <c r="G24" s="18"/>
      <c r="J24" s="18"/>
      <c r="K24" s="18"/>
      <c r="L24" s="18"/>
    </row>
    <row r="25" spans="2:12" ht="12.75">
      <c r="B25" s="43">
        <v>0.001</v>
      </c>
      <c r="C25" s="41" t="s">
        <v>19</v>
      </c>
      <c r="F25" s="18"/>
      <c r="G25" s="18"/>
      <c r="J25" s="18"/>
      <c r="K25" s="18"/>
      <c r="L25" s="18"/>
    </row>
    <row r="26" spans="2:12" ht="12.75">
      <c r="B26" s="44">
        <v>0.44</v>
      </c>
      <c r="C26" s="45" t="s">
        <v>20</v>
      </c>
      <c r="F26" s="18"/>
      <c r="G26" s="18"/>
      <c r="J26" s="18"/>
      <c r="K26" s="18"/>
      <c r="L26" s="18"/>
    </row>
    <row r="27" spans="1:12" ht="25.5">
      <c r="A27" s="3"/>
      <c r="B27" s="46" t="s">
        <v>21</v>
      </c>
      <c r="C27" s="47" t="s">
        <v>56</v>
      </c>
      <c r="D27" s="48">
        <v>575</v>
      </c>
      <c r="E27" s="48">
        <v>14668</v>
      </c>
      <c r="F27" s="48">
        <v>500</v>
      </c>
      <c r="G27" s="48">
        <v>12002</v>
      </c>
      <c r="H27" s="48">
        <v>500</v>
      </c>
      <c r="I27" s="48">
        <v>12002</v>
      </c>
      <c r="J27" s="49">
        <v>414</v>
      </c>
      <c r="K27" s="48">
        <v>15978</v>
      </c>
      <c r="L27" s="9">
        <f>SUM(J27:K27)</f>
        <v>16392</v>
      </c>
    </row>
    <row r="28" spans="1:12" ht="25.5">
      <c r="A28" s="3"/>
      <c r="B28" s="46" t="s">
        <v>22</v>
      </c>
      <c r="C28" s="47" t="s">
        <v>23</v>
      </c>
      <c r="D28" s="50">
        <v>0</v>
      </c>
      <c r="E28" s="48">
        <v>195</v>
      </c>
      <c r="F28" s="48" t="s">
        <v>213</v>
      </c>
      <c r="G28" s="48">
        <v>180</v>
      </c>
      <c r="H28" s="50">
        <v>0</v>
      </c>
      <c r="I28" s="48">
        <v>180</v>
      </c>
      <c r="J28" s="50">
        <v>0</v>
      </c>
      <c r="K28" s="48">
        <v>180</v>
      </c>
      <c r="L28" s="9">
        <f>SUM(J28:K28)</f>
        <v>180</v>
      </c>
    </row>
    <row r="29" spans="1:12" ht="25.5">
      <c r="A29" s="3"/>
      <c r="B29" s="46" t="s">
        <v>24</v>
      </c>
      <c r="C29" s="47" t="s">
        <v>25</v>
      </c>
      <c r="D29" s="48">
        <v>483</v>
      </c>
      <c r="E29" s="48">
        <v>1200</v>
      </c>
      <c r="F29" s="48" t="s">
        <v>213</v>
      </c>
      <c r="G29" s="48">
        <v>1080</v>
      </c>
      <c r="H29" s="50">
        <v>0</v>
      </c>
      <c r="I29" s="48">
        <v>2055</v>
      </c>
      <c r="J29" s="50">
        <v>0</v>
      </c>
      <c r="K29" s="48">
        <v>1080</v>
      </c>
      <c r="L29" s="9">
        <f>SUM(J29:K29)</f>
        <v>1080</v>
      </c>
    </row>
    <row r="30" spans="1:12" ht="25.5">
      <c r="A30" s="3"/>
      <c r="B30" s="46" t="s">
        <v>165</v>
      </c>
      <c r="C30" s="51" t="s">
        <v>191</v>
      </c>
      <c r="D30" s="50">
        <v>0</v>
      </c>
      <c r="E30" s="50">
        <v>0</v>
      </c>
      <c r="F30" s="49" t="s">
        <v>213</v>
      </c>
      <c r="G30" s="49">
        <v>9563</v>
      </c>
      <c r="H30" s="50">
        <v>0</v>
      </c>
      <c r="I30" s="49">
        <v>9563</v>
      </c>
      <c r="J30" s="50">
        <v>0</v>
      </c>
      <c r="K30" s="50">
        <v>0</v>
      </c>
      <c r="L30" s="50">
        <f>SUM(J30:K30)</f>
        <v>0</v>
      </c>
    </row>
    <row r="31" spans="1:12" ht="25.5">
      <c r="A31" s="3"/>
      <c r="B31" s="46" t="s">
        <v>26</v>
      </c>
      <c r="C31" s="47" t="s">
        <v>27</v>
      </c>
      <c r="D31" s="52">
        <v>100</v>
      </c>
      <c r="E31" s="53">
        <v>2500</v>
      </c>
      <c r="F31" s="52" t="s">
        <v>213</v>
      </c>
      <c r="G31" s="53" t="s">
        <v>213</v>
      </c>
      <c r="H31" s="54">
        <v>0</v>
      </c>
      <c r="I31" s="53">
        <v>250</v>
      </c>
      <c r="J31" s="54">
        <v>0</v>
      </c>
      <c r="K31" s="53">
        <v>5000</v>
      </c>
      <c r="L31" s="53">
        <f>SUM(J31:K31)</f>
        <v>5000</v>
      </c>
    </row>
    <row r="32" spans="1:12" ht="12.75">
      <c r="A32" s="3" t="s">
        <v>16</v>
      </c>
      <c r="B32" s="55">
        <v>0.44</v>
      </c>
      <c r="C32" s="47" t="s">
        <v>20</v>
      </c>
      <c r="D32" s="56">
        <f aca="true" t="shared" si="0" ref="D32:L32">SUM(D27:D31)</f>
        <v>1158</v>
      </c>
      <c r="E32" s="56">
        <f t="shared" si="0"/>
        <v>18563</v>
      </c>
      <c r="F32" s="56">
        <f t="shared" si="0"/>
        <v>500</v>
      </c>
      <c r="G32" s="56">
        <f t="shared" si="0"/>
        <v>22825</v>
      </c>
      <c r="H32" s="56">
        <f t="shared" si="0"/>
        <v>500</v>
      </c>
      <c r="I32" s="56">
        <f t="shared" si="0"/>
        <v>24050</v>
      </c>
      <c r="J32" s="57">
        <f t="shared" si="0"/>
        <v>414</v>
      </c>
      <c r="K32" s="56">
        <f t="shared" si="0"/>
        <v>22238</v>
      </c>
      <c r="L32" s="56">
        <f t="shared" si="0"/>
        <v>22652</v>
      </c>
    </row>
    <row r="33" spans="1:12" ht="12.75">
      <c r="A33" s="3" t="s">
        <v>16</v>
      </c>
      <c r="B33" s="58">
        <v>0.001</v>
      </c>
      <c r="C33" s="59" t="s">
        <v>19</v>
      </c>
      <c r="D33" s="56">
        <f aca="true" t="shared" si="1" ref="D33:L33">D32</f>
        <v>1158</v>
      </c>
      <c r="E33" s="56">
        <f t="shared" si="1"/>
        <v>18563</v>
      </c>
      <c r="F33" s="56">
        <f t="shared" si="1"/>
        <v>500</v>
      </c>
      <c r="G33" s="56">
        <f t="shared" si="1"/>
        <v>22825</v>
      </c>
      <c r="H33" s="56">
        <f t="shared" si="1"/>
        <v>500</v>
      </c>
      <c r="I33" s="56">
        <f t="shared" si="1"/>
        <v>24050</v>
      </c>
      <c r="J33" s="57">
        <f t="shared" si="1"/>
        <v>414</v>
      </c>
      <c r="K33" s="56">
        <f t="shared" si="1"/>
        <v>22238</v>
      </c>
      <c r="L33" s="56">
        <f t="shared" si="1"/>
        <v>22652</v>
      </c>
    </row>
    <row r="34" spans="1:12" ht="12.7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3"/>
      <c r="B35" s="58">
        <v>0.101</v>
      </c>
      <c r="C35" s="59" t="s">
        <v>28</v>
      </c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12.75">
      <c r="A36" s="3"/>
      <c r="B36" s="3">
        <v>60</v>
      </c>
      <c r="C36" s="47" t="s">
        <v>170</v>
      </c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2.75">
      <c r="A37" s="3"/>
      <c r="B37" s="3">
        <v>45</v>
      </c>
      <c r="C37" s="47" t="s">
        <v>29</v>
      </c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25.5">
      <c r="A38" s="62"/>
      <c r="B38" s="63" t="s">
        <v>30</v>
      </c>
      <c r="C38" s="64" t="s">
        <v>56</v>
      </c>
      <c r="D38" s="65">
        <v>0</v>
      </c>
      <c r="E38" s="66">
        <v>17851</v>
      </c>
      <c r="F38" s="67" t="s">
        <v>213</v>
      </c>
      <c r="G38" s="66">
        <v>13423</v>
      </c>
      <c r="H38" s="65">
        <v>0</v>
      </c>
      <c r="I38" s="66">
        <v>14434</v>
      </c>
      <c r="J38" s="65">
        <v>0</v>
      </c>
      <c r="K38" s="66">
        <v>17029</v>
      </c>
      <c r="L38" s="68">
        <f>SUM(J38:K38)</f>
        <v>17029</v>
      </c>
    </row>
    <row r="39" spans="1:12" ht="25.5">
      <c r="A39" s="69"/>
      <c r="B39" s="70" t="s">
        <v>31</v>
      </c>
      <c r="C39" s="71" t="s">
        <v>23</v>
      </c>
      <c r="D39" s="72">
        <v>0</v>
      </c>
      <c r="E39" s="73">
        <v>102</v>
      </c>
      <c r="F39" s="74" t="s">
        <v>213</v>
      </c>
      <c r="G39" s="73">
        <v>99</v>
      </c>
      <c r="H39" s="72">
        <v>0</v>
      </c>
      <c r="I39" s="73">
        <v>99</v>
      </c>
      <c r="J39" s="72">
        <v>0</v>
      </c>
      <c r="K39" s="73">
        <v>99</v>
      </c>
      <c r="L39" s="75">
        <f>SUM(J39:K39)</f>
        <v>99</v>
      </c>
    </row>
    <row r="40" spans="1:12" ht="13.5" customHeight="1">
      <c r="A40" s="3"/>
      <c r="B40" s="46" t="s">
        <v>32</v>
      </c>
      <c r="C40" s="47" t="s">
        <v>25</v>
      </c>
      <c r="D40" s="54">
        <v>0</v>
      </c>
      <c r="E40" s="52">
        <v>683</v>
      </c>
      <c r="F40" s="53" t="s">
        <v>213</v>
      </c>
      <c r="G40" s="52">
        <v>630</v>
      </c>
      <c r="H40" s="54">
        <v>0</v>
      </c>
      <c r="I40" s="52">
        <v>630</v>
      </c>
      <c r="J40" s="54">
        <v>0</v>
      </c>
      <c r="K40" s="52">
        <v>725</v>
      </c>
      <c r="L40" s="68">
        <f>SUM(J40:K40)</f>
        <v>725</v>
      </c>
    </row>
    <row r="41" spans="1:12" ht="13.5" customHeight="1">
      <c r="A41" s="3" t="s">
        <v>16</v>
      </c>
      <c r="B41" s="3">
        <v>45</v>
      </c>
      <c r="C41" s="47" t="s">
        <v>29</v>
      </c>
      <c r="D41" s="57">
        <f aca="true" t="shared" si="2" ref="D41:J41">SUM(D38:D40)</f>
        <v>0</v>
      </c>
      <c r="E41" s="56">
        <f t="shared" si="2"/>
        <v>18636</v>
      </c>
      <c r="F41" s="57">
        <f t="shared" si="2"/>
        <v>0</v>
      </c>
      <c r="G41" s="56">
        <f t="shared" si="2"/>
        <v>14152</v>
      </c>
      <c r="H41" s="57">
        <f t="shared" si="2"/>
        <v>0</v>
      </c>
      <c r="I41" s="56">
        <f t="shared" si="2"/>
        <v>15163</v>
      </c>
      <c r="J41" s="57">
        <f t="shared" si="2"/>
        <v>0</v>
      </c>
      <c r="K41" s="56">
        <f>SUM(K38:K40)</f>
        <v>17853</v>
      </c>
      <c r="L41" s="56">
        <f>SUM(L38:L40)</f>
        <v>17853</v>
      </c>
    </row>
    <row r="42" spans="1:12" ht="13.5" customHeight="1">
      <c r="A42" s="3"/>
      <c r="B42" s="3"/>
      <c r="C42" s="47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3.5" customHeight="1">
      <c r="A43" s="3"/>
      <c r="B43" s="3">
        <v>46</v>
      </c>
      <c r="C43" s="47" t="s">
        <v>33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3.5" customHeight="1">
      <c r="A44" s="3"/>
      <c r="B44" s="46" t="s">
        <v>34</v>
      </c>
      <c r="C44" s="47" t="s">
        <v>56</v>
      </c>
      <c r="D44" s="50">
        <v>0</v>
      </c>
      <c r="E44" s="48">
        <v>13674</v>
      </c>
      <c r="F44" s="49" t="s">
        <v>213</v>
      </c>
      <c r="G44" s="48">
        <v>11469</v>
      </c>
      <c r="H44" s="50">
        <v>0</v>
      </c>
      <c r="I44" s="48">
        <v>11957</v>
      </c>
      <c r="J44" s="50">
        <v>0</v>
      </c>
      <c r="K44" s="48">
        <v>11779</v>
      </c>
      <c r="L44" s="9">
        <f>SUM(J44:K44)</f>
        <v>11779</v>
      </c>
    </row>
    <row r="45" spans="1:12" ht="13.5" customHeight="1">
      <c r="A45" s="3"/>
      <c r="B45" s="46" t="s">
        <v>35</v>
      </c>
      <c r="C45" s="47" t="s">
        <v>23</v>
      </c>
      <c r="D45" s="50">
        <v>0</v>
      </c>
      <c r="E45" s="48">
        <v>100</v>
      </c>
      <c r="F45" s="49" t="s">
        <v>213</v>
      </c>
      <c r="G45" s="48">
        <v>90</v>
      </c>
      <c r="H45" s="50">
        <v>0</v>
      </c>
      <c r="I45" s="48">
        <v>90</v>
      </c>
      <c r="J45" s="50">
        <v>0</v>
      </c>
      <c r="K45" s="48">
        <v>90</v>
      </c>
      <c r="L45" s="9">
        <f>SUM(J45:K45)</f>
        <v>90</v>
      </c>
    </row>
    <row r="46" spans="1:12" ht="13.5" customHeight="1">
      <c r="A46" s="3"/>
      <c r="B46" s="46" t="s">
        <v>36</v>
      </c>
      <c r="C46" s="47" t="s">
        <v>25</v>
      </c>
      <c r="D46" s="54">
        <v>0</v>
      </c>
      <c r="E46" s="52">
        <v>400</v>
      </c>
      <c r="F46" s="49" t="s">
        <v>213</v>
      </c>
      <c r="G46" s="52">
        <v>360</v>
      </c>
      <c r="H46" s="50">
        <v>0</v>
      </c>
      <c r="I46" s="52">
        <v>360</v>
      </c>
      <c r="J46" s="50">
        <v>0</v>
      </c>
      <c r="K46" s="48">
        <v>400</v>
      </c>
      <c r="L46" s="68">
        <f>SUM(J46:K46)</f>
        <v>400</v>
      </c>
    </row>
    <row r="47" spans="1:12" ht="13.5" customHeight="1">
      <c r="A47" s="3" t="s">
        <v>16</v>
      </c>
      <c r="B47" s="3">
        <v>46</v>
      </c>
      <c r="C47" s="47" t="s">
        <v>33</v>
      </c>
      <c r="D47" s="57">
        <f aca="true" t="shared" si="3" ref="D47:L47">SUM(D44:D46)</f>
        <v>0</v>
      </c>
      <c r="E47" s="56">
        <f t="shared" si="3"/>
        <v>14174</v>
      </c>
      <c r="F47" s="57">
        <f t="shared" si="3"/>
        <v>0</v>
      </c>
      <c r="G47" s="56">
        <f t="shared" si="3"/>
        <v>11919</v>
      </c>
      <c r="H47" s="57">
        <f t="shared" si="3"/>
        <v>0</v>
      </c>
      <c r="I47" s="56">
        <f t="shared" si="3"/>
        <v>12407</v>
      </c>
      <c r="J47" s="57">
        <f t="shared" si="3"/>
        <v>0</v>
      </c>
      <c r="K47" s="56">
        <f>SUM(K44:K46)</f>
        <v>12269</v>
      </c>
      <c r="L47" s="56">
        <f t="shared" si="3"/>
        <v>12269</v>
      </c>
    </row>
    <row r="48" spans="1:12" ht="13.5" customHeight="1">
      <c r="A48" s="3"/>
      <c r="B48" s="3"/>
      <c r="C48" s="47"/>
      <c r="D48" s="60"/>
      <c r="E48" s="60"/>
      <c r="F48" s="60"/>
      <c r="G48" s="60"/>
      <c r="H48" s="60"/>
      <c r="I48" s="60"/>
      <c r="J48" s="60"/>
      <c r="K48" s="60"/>
      <c r="L48" s="60"/>
    </row>
    <row r="49" spans="1:12" ht="13.5" customHeight="1">
      <c r="A49" s="3"/>
      <c r="B49" s="3">
        <v>47</v>
      </c>
      <c r="C49" s="47" t="s">
        <v>37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 customHeight="1">
      <c r="A50" s="3"/>
      <c r="B50" s="46" t="s">
        <v>38</v>
      </c>
      <c r="C50" s="47" t="s">
        <v>56</v>
      </c>
      <c r="D50" s="50">
        <v>0</v>
      </c>
      <c r="E50" s="48">
        <v>6767</v>
      </c>
      <c r="F50" s="49" t="s">
        <v>213</v>
      </c>
      <c r="G50" s="48">
        <v>6253</v>
      </c>
      <c r="H50" s="50">
        <v>0</v>
      </c>
      <c r="I50" s="48">
        <v>6253</v>
      </c>
      <c r="J50" s="50">
        <v>0</v>
      </c>
      <c r="K50" s="48">
        <v>7332</v>
      </c>
      <c r="L50" s="9">
        <f>SUM(J50:K50)</f>
        <v>7332</v>
      </c>
    </row>
    <row r="51" spans="1:12" ht="13.5" customHeight="1">
      <c r="A51" s="3"/>
      <c r="B51" s="46" t="s">
        <v>39</v>
      </c>
      <c r="C51" s="47" t="s">
        <v>23</v>
      </c>
      <c r="D51" s="50">
        <v>0</v>
      </c>
      <c r="E51" s="48">
        <v>200</v>
      </c>
      <c r="F51" s="49" t="s">
        <v>213</v>
      </c>
      <c r="G51" s="48">
        <v>180</v>
      </c>
      <c r="H51" s="50">
        <v>0</v>
      </c>
      <c r="I51" s="48">
        <v>180</v>
      </c>
      <c r="J51" s="50">
        <v>0</v>
      </c>
      <c r="K51" s="48">
        <v>180</v>
      </c>
      <c r="L51" s="9">
        <f>SUM(J51:K51)</f>
        <v>180</v>
      </c>
    </row>
    <row r="52" spans="1:12" ht="13.5" customHeight="1">
      <c r="A52" s="3"/>
      <c r="B52" s="46" t="s">
        <v>40</v>
      </c>
      <c r="C52" s="47" t="s">
        <v>25</v>
      </c>
      <c r="D52" s="54">
        <v>0</v>
      </c>
      <c r="E52" s="52">
        <v>150</v>
      </c>
      <c r="F52" s="49" t="s">
        <v>213</v>
      </c>
      <c r="G52" s="52">
        <v>135</v>
      </c>
      <c r="H52" s="50">
        <v>0</v>
      </c>
      <c r="I52" s="52">
        <v>135</v>
      </c>
      <c r="J52" s="50">
        <v>0</v>
      </c>
      <c r="K52" s="48">
        <v>150</v>
      </c>
      <c r="L52" s="60">
        <f>SUM(J52:K52)</f>
        <v>150</v>
      </c>
    </row>
    <row r="53" spans="1:12" ht="13.5" customHeight="1">
      <c r="A53" s="3" t="s">
        <v>16</v>
      </c>
      <c r="B53" s="3">
        <v>47</v>
      </c>
      <c r="C53" s="47" t="s">
        <v>37</v>
      </c>
      <c r="D53" s="57">
        <f aca="true" t="shared" si="4" ref="D53:L53">SUM(D50:D52)</f>
        <v>0</v>
      </c>
      <c r="E53" s="56">
        <f t="shared" si="4"/>
        <v>7117</v>
      </c>
      <c r="F53" s="57">
        <f t="shared" si="4"/>
        <v>0</v>
      </c>
      <c r="G53" s="56">
        <f t="shared" si="4"/>
        <v>6568</v>
      </c>
      <c r="H53" s="57">
        <f t="shared" si="4"/>
        <v>0</v>
      </c>
      <c r="I53" s="56">
        <f t="shared" si="4"/>
        <v>6568</v>
      </c>
      <c r="J53" s="57">
        <f t="shared" si="4"/>
        <v>0</v>
      </c>
      <c r="K53" s="56">
        <f>SUM(K50:K52)</f>
        <v>7662</v>
      </c>
      <c r="L53" s="56">
        <f t="shared" si="4"/>
        <v>7662</v>
      </c>
    </row>
    <row r="54" spans="1:12" ht="13.5" customHeight="1">
      <c r="A54" s="3"/>
      <c r="B54" s="3"/>
      <c r="C54" s="47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3.5" customHeight="1">
      <c r="A55" s="3"/>
      <c r="B55" s="3">
        <v>48</v>
      </c>
      <c r="C55" s="47" t="s">
        <v>41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3.5" customHeight="1">
      <c r="A56" s="3"/>
      <c r="B56" s="46" t="s">
        <v>42</v>
      </c>
      <c r="C56" s="47" t="s">
        <v>56</v>
      </c>
      <c r="D56" s="50">
        <v>0</v>
      </c>
      <c r="E56" s="48">
        <v>16078</v>
      </c>
      <c r="F56" s="49" t="s">
        <v>213</v>
      </c>
      <c r="G56" s="48">
        <v>12418</v>
      </c>
      <c r="H56" s="50">
        <v>0</v>
      </c>
      <c r="I56" s="48">
        <v>12618</v>
      </c>
      <c r="J56" s="50">
        <v>0</v>
      </c>
      <c r="K56" s="48">
        <v>16520</v>
      </c>
      <c r="L56" s="9">
        <f>SUM(J56:K56)</f>
        <v>16520</v>
      </c>
    </row>
    <row r="57" spans="1:12" ht="13.5" customHeight="1">
      <c r="A57" s="3"/>
      <c r="B57" s="46" t="s">
        <v>43</v>
      </c>
      <c r="C57" s="47" t="s">
        <v>23</v>
      </c>
      <c r="D57" s="50">
        <v>0</v>
      </c>
      <c r="E57" s="48">
        <v>249</v>
      </c>
      <c r="F57" s="49" t="s">
        <v>213</v>
      </c>
      <c r="G57" s="48">
        <v>225</v>
      </c>
      <c r="H57" s="50">
        <v>0</v>
      </c>
      <c r="I57" s="48">
        <v>225</v>
      </c>
      <c r="J57" s="50">
        <v>0</v>
      </c>
      <c r="K57" s="48">
        <v>225</v>
      </c>
      <c r="L57" s="9">
        <f>SUM(J57:K57)</f>
        <v>225</v>
      </c>
    </row>
    <row r="58" spans="1:12" ht="13.5" customHeight="1">
      <c r="A58" s="3"/>
      <c r="B58" s="46" t="s">
        <v>44</v>
      </c>
      <c r="C58" s="47" t="s">
        <v>25</v>
      </c>
      <c r="D58" s="54">
        <v>0</v>
      </c>
      <c r="E58" s="52">
        <v>600</v>
      </c>
      <c r="F58" s="49" t="s">
        <v>213</v>
      </c>
      <c r="G58" s="52">
        <v>540</v>
      </c>
      <c r="H58" s="50">
        <v>0</v>
      </c>
      <c r="I58" s="52">
        <v>540</v>
      </c>
      <c r="J58" s="50">
        <v>0</v>
      </c>
      <c r="K58" s="48">
        <v>620</v>
      </c>
      <c r="L58" s="60">
        <f>SUM(J58:K58)</f>
        <v>620</v>
      </c>
    </row>
    <row r="59" spans="1:12" ht="13.5" customHeight="1">
      <c r="A59" s="3" t="s">
        <v>16</v>
      </c>
      <c r="B59" s="3">
        <v>48</v>
      </c>
      <c r="C59" s="47" t="s">
        <v>41</v>
      </c>
      <c r="D59" s="57">
        <f aca="true" t="shared" si="5" ref="D59:L59">SUM(D56:D58)</f>
        <v>0</v>
      </c>
      <c r="E59" s="56">
        <f t="shared" si="5"/>
        <v>16927</v>
      </c>
      <c r="F59" s="57">
        <f t="shared" si="5"/>
        <v>0</v>
      </c>
      <c r="G59" s="56">
        <f t="shared" si="5"/>
        <v>13183</v>
      </c>
      <c r="H59" s="57">
        <f t="shared" si="5"/>
        <v>0</v>
      </c>
      <c r="I59" s="56">
        <f t="shared" si="5"/>
        <v>13383</v>
      </c>
      <c r="J59" s="57">
        <f t="shared" si="5"/>
        <v>0</v>
      </c>
      <c r="K59" s="56">
        <f t="shared" si="5"/>
        <v>17365</v>
      </c>
      <c r="L59" s="56">
        <f t="shared" si="5"/>
        <v>17365</v>
      </c>
    </row>
    <row r="60" spans="1:12" ht="13.5" customHeight="1">
      <c r="A60" s="3" t="s">
        <v>16</v>
      </c>
      <c r="B60" s="3">
        <v>60</v>
      </c>
      <c r="C60" s="47" t="s">
        <v>170</v>
      </c>
      <c r="D60" s="65">
        <f aca="true" t="shared" si="6" ref="D60:K60">D61</f>
        <v>0</v>
      </c>
      <c r="E60" s="67">
        <f t="shared" si="6"/>
        <v>56854</v>
      </c>
      <c r="F60" s="65">
        <f t="shared" si="6"/>
        <v>0</v>
      </c>
      <c r="G60" s="67">
        <f t="shared" si="6"/>
        <v>45822</v>
      </c>
      <c r="H60" s="65">
        <f t="shared" si="6"/>
        <v>0</v>
      </c>
      <c r="I60" s="67">
        <f t="shared" si="6"/>
        <v>47521</v>
      </c>
      <c r="J60" s="65">
        <f t="shared" si="6"/>
        <v>0</v>
      </c>
      <c r="K60" s="67">
        <f t="shared" si="6"/>
        <v>55149</v>
      </c>
      <c r="L60" s="67">
        <f>L61</f>
        <v>55149</v>
      </c>
    </row>
    <row r="61" spans="1:12" ht="13.5" customHeight="1">
      <c r="A61" s="3" t="s">
        <v>16</v>
      </c>
      <c r="B61" s="58">
        <v>0.101</v>
      </c>
      <c r="C61" s="59" t="s">
        <v>28</v>
      </c>
      <c r="D61" s="65">
        <f aca="true" t="shared" si="7" ref="D61:J61">D59+D53+D47+D41</f>
        <v>0</v>
      </c>
      <c r="E61" s="66">
        <f t="shared" si="7"/>
        <v>56854</v>
      </c>
      <c r="F61" s="65">
        <f t="shared" si="7"/>
        <v>0</v>
      </c>
      <c r="G61" s="66">
        <f t="shared" si="7"/>
        <v>45822</v>
      </c>
      <c r="H61" s="65">
        <f t="shared" si="7"/>
        <v>0</v>
      </c>
      <c r="I61" s="66">
        <f t="shared" si="7"/>
        <v>47521</v>
      </c>
      <c r="J61" s="65">
        <f t="shared" si="7"/>
        <v>0</v>
      </c>
      <c r="K61" s="66">
        <f>K59+K53+K47+K41</f>
        <v>55149</v>
      </c>
      <c r="L61" s="66">
        <f>L59+L53+L47+L41</f>
        <v>55149</v>
      </c>
    </row>
    <row r="62" spans="1:12" ht="13.5" customHeight="1">
      <c r="A62" s="3"/>
      <c r="B62" s="76"/>
      <c r="C62" s="59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3.5" customHeight="1">
      <c r="A63" s="3"/>
      <c r="B63" s="58">
        <v>0.103</v>
      </c>
      <c r="C63" s="59" t="s">
        <v>45</v>
      </c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3.5" customHeight="1">
      <c r="A64" s="3"/>
      <c r="B64" s="3">
        <v>61</v>
      </c>
      <c r="C64" s="47" t="s">
        <v>45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3.5" customHeight="1">
      <c r="A65" s="3"/>
      <c r="B65" s="46" t="s">
        <v>46</v>
      </c>
      <c r="C65" s="47" t="s">
        <v>56</v>
      </c>
      <c r="D65" s="50">
        <v>0</v>
      </c>
      <c r="E65" s="48">
        <v>6515</v>
      </c>
      <c r="F65" s="49" t="s">
        <v>213</v>
      </c>
      <c r="G65" s="48">
        <v>5903</v>
      </c>
      <c r="H65" s="50">
        <v>0</v>
      </c>
      <c r="I65" s="48">
        <v>6153</v>
      </c>
      <c r="J65" s="50">
        <v>0</v>
      </c>
      <c r="K65" s="48">
        <v>5742</v>
      </c>
      <c r="L65" s="9">
        <f>SUM(J65:K65)</f>
        <v>5742</v>
      </c>
    </row>
    <row r="66" spans="1:12" ht="13.5" customHeight="1">
      <c r="A66" s="3"/>
      <c r="B66" s="46" t="s">
        <v>47</v>
      </c>
      <c r="C66" s="47" t="s">
        <v>23</v>
      </c>
      <c r="D66" s="50">
        <v>0</v>
      </c>
      <c r="E66" s="48">
        <v>149</v>
      </c>
      <c r="F66" s="49" t="s">
        <v>213</v>
      </c>
      <c r="G66" s="48">
        <v>135</v>
      </c>
      <c r="H66" s="50">
        <v>0</v>
      </c>
      <c r="I66" s="48">
        <v>135</v>
      </c>
      <c r="J66" s="50">
        <v>0</v>
      </c>
      <c r="K66" s="48">
        <v>135</v>
      </c>
      <c r="L66" s="9">
        <f>SUM(J66:K66)</f>
        <v>135</v>
      </c>
    </row>
    <row r="67" spans="1:12" ht="13.5" customHeight="1">
      <c r="A67" s="3"/>
      <c r="B67" s="46" t="s">
        <v>48</v>
      </c>
      <c r="C67" s="47" t="s">
        <v>25</v>
      </c>
      <c r="D67" s="65">
        <v>0</v>
      </c>
      <c r="E67" s="66">
        <v>241</v>
      </c>
      <c r="F67" s="67" t="s">
        <v>213</v>
      </c>
      <c r="G67" s="66">
        <v>225</v>
      </c>
      <c r="H67" s="65">
        <v>0</v>
      </c>
      <c r="I67" s="66">
        <v>225</v>
      </c>
      <c r="J67" s="65">
        <v>0</v>
      </c>
      <c r="K67" s="66">
        <v>225</v>
      </c>
      <c r="L67" s="68">
        <f>SUM(J67:K67)</f>
        <v>225</v>
      </c>
    </row>
    <row r="68" spans="1:12" ht="13.5" customHeight="1">
      <c r="A68" s="3" t="s">
        <v>16</v>
      </c>
      <c r="B68" s="3">
        <v>61</v>
      </c>
      <c r="C68" s="47" t="s">
        <v>45</v>
      </c>
      <c r="D68" s="65">
        <f aca="true" t="shared" si="8" ref="D68:L68">SUM(D65:D67)</f>
        <v>0</v>
      </c>
      <c r="E68" s="66">
        <f t="shared" si="8"/>
        <v>6905</v>
      </c>
      <c r="F68" s="65">
        <f t="shared" si="8"/>
        <v>0</v>
      </c>
      <c r="G68" s="66">
        <f t="shared" si="8"/>
        <v>6263</v>
      </c>
      <c r="H68" s="65">
        <f t="shared" si="8"/>
        <v>0</v>
      </c>
      <c r="I68" s="66">
        <f t="shared" si="8"/>
        <v>6513</v>
      </c>
      <c r="J68" s="65">
        <f t="shared" si="8"/>
        <v>0</v>
      </c>
      <c r="K68" s="66">
        <f t="shared" si="8"/>
        <v>6102</v>
      </c>
      <c r="L68" s="66">
        <f t="shared" si="8"/>
        <v>6102</v>
      </c>
    </row>
    <row r="69" spans="1:12" ht="13.5" customHeight="1">
      <c r="A69" s="3" t="s">
        <v>16</v>
      </c>
      <c r="B69" s="58">
        <v>0.103</v>
      </c>
      <c r="C69" s="59" t="s">
        <v>45</v>
      </c>
      <c r="D69" s="57">
        <f aca="true" t="shared" si="9" ref="D69:L69">D68</f>
        <v>0</v>
      </c>
      <c r="E69" s="56">
        <f t="shared" si="9"/>
        <v>6905</v>
      </c>
      <c r="F69" s="57">
        <f t="shared" si="9"/>
        <v>0</v>
      </c>
      <c r="G69" s="56">
        <f t="shared" si="9"/>
        <v>6263</v>
      </c>
      <c r="H69" s="57">
        <f t="shared" si="9"/>
        <v>0</v>
      </c>
      <c r="I69" s="56">
        <f t="shared" si="9"/>
        <v>6513</v>
      </c>
      <c r="J69" s="57">
        <f t="shared" si="9"/>
        <v>0</v>
      </c>
      <c r="K69" s="56">
        <f t="shared" si="9"/>
        <v>6102</v>
      </c>
      <c r="L69" s="56">
        <f t="shared" si="9"/>
        <v>6102</v>
      </c>
    </row>
    <row r="70" spans="1:12" ht="13.5" customHeight="1">
      <c r="A70" s="62" t="s">
        <v>16</v>
      </c>
      <c r="B70" s="77">
        <v>2029</v>
      </c>
      <c r="C70" s="78" t="s">
        <v>2</v>
      </c>
      <c r="D70" s="66">
        <f aca="true" t="shared" si="10" ref="D70:L70">D69+D61+D33</f>
        <v>1158</v>
      </c>
      <c r="E70" s="66">
        <f t="shared" si="10"/>
        <v>82322</v>
      </c>
      <c r="F70" s="66">
        <f t="shared" si="10"/>
        <v>500</v>
      </c>
      <c r="G70" s="66">
        <f t="shared" si="10"/>
        <v>74910</v>
      </c>
      <c r="H70" s="66">
        <f t="shared" si="10"/>
        <v>500</v>
      </c>
      <c r="I70" s="66">
        <f t="shared" si="10"/>
        <v>78084</v>
      </c>
      <c r="J70" s="65">
        <f t="shared" si="10"/>
        <v>414</v>
      </c>
      <c r="K70" s="66">
        <f t="shared" si="10"/>
        <v>83489</v>
      </c>
      <c r="L70" s="66">
        <f t="shared" si="10"/>
        <v>83903</v>
      </c>
    </row>
    <row r="71" spans="1:12" ht="1.5" customHeight="1">
      <c r="A71" s="3"/>
      <c r="B71" s="76"/>
      <c r="C71" s="59"/>
      <c r="D71" s="60"/>
      <c r="E71" s="60"/>
      <c r="F71" s="60"/>
      <c r="G71" s="60"/>
      <c r="H71" s="60"/>
      <c r="I71" s="60"/>
      <c r="J71" s="53"/>
      <c r="K71" s="60"/>
      <c r="L71" s="60"/>
    </row>
    <row r="72" spans="1:12" ht="12.75">
      <c r="A72" s="3" t="s">
        <v>18</v>
      </c>
      <c r="B72" s="76">
        <v>2052</v>
      </c>
      <c r="C72" s="59" t="s">
        <v>49</v>
      </c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2.75">
      <c r="A73" s="3"/>
      <c r="B73" s="58">
        <v>0.09</v>
      </c>
      <c r="C73" s="59" t="s">
        <v>153</v>
      </c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2.75">
      <c r="A74" s="3"/>
      <c r="B74" s="3">
        <v>23</v>
      </c>
      <c r="C74" s="47" t="s">
        <v>50</v>
      </c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25.5">
      <c r="A75" s="3"/>
      <c r="B75" s="46" t="s">
        <v>51</v>
      </c>
      <c r="C75" s="47" t="s">
        <v>56</v>
      </c>
      <c r="D75" s="54">
        <v>0</v>
      </c>
      <c r="E75" s="52">
        <v>9321</v>
      </c>
      <c r="F75" s="53" t="s">
        <v>213</v>
      </c>
      <c r="G75" s="52">
        <v>7087</v>
      </c>
      <c r="H75" s="54">
        <v>0</v>
      </c>
      <c r="I75" s="52">
        <v>7087</v>
      </c>
      <c r="J75" s="54">
        <v>0</v>
      </c>
      <c r="K75" s="52">
        <v>10140</v>
      </c>
      <c r="L75" s="60">
        <f>SUM(J75:K75)</f>
        <v>10140</v>
      </c>
    </row>
    <row r="76" spans="1:12" ht="25.5">
      <c r="A76" s="3"/>
      <c r="B76" s="46" t="s">
        <v>52</v>
      </c>
      <c r="C76" s="47" t="s">
        <v>23</v>
      </c>
      <c r="D76" s="54">
        <v>0</v>
      </c>
      <c r="E76" s="52">
        <v>89</v>
      </c>
      <c r="F76" s="53" t="s">
        <v>213</v>
      </c>
      <c r="G76" s="52">
        <v>90</v>
      </c>
      <c r="H76" s="54">
        <v>0</v>
      </c>
      <c r="I76" s="52">
        <v>90</v>
      </c>
      <c r="J76" s="54">
        <v>0</v>
      </c>
      <c r="K76" s="48">
        <v>90</v>
      </c>
      <c r="L76" s="60">
        <f>SUM(J76:K76)</f>
        <v>90</v>
      </c>
    </row>
    <row r="77" spans="1:12" ht="25.5">
      <c r="A77" s="3"/>
      <c r="B77" s="46" t="s">
        <v>53</v>
      </c>
      <c r="C77" s="47" t="s">
        <v>25</v>
      </c>
      <c r="D77" s="50">
        <v>0</v>
      </c>
      <c r="E77" s="48">
        <v>378</v>
      </c>
      <c r="F77" s="49" t="s">
        <v>213</v>
      </c>
      <c r="G77" s="48">
        <v>360</v>
      </c>
      <c r="H77" s="50">
        <v>0</v>
      </c>
      <c r="I77" s="48">
        <v>360</v>
      </c>
      <c r="J77" s="50">
        <v>0</v>
      </c>
      <c r="K77" s="48">
        <v>1800</v>
      </c>
      <c r="L77" s="9">
        <f>SUM(J77:K77)</f>
        <v>1800</v>
      </c>
    </row>
    <row r="78" spans="1:12" ht="12.75">
      <c r="A78" s="3" t="s">
        <v>16</v>
      </c>
      <c r="B78" s="3">
        <v>23</v>
      </c>
      <c r="C78" s="47" t="s">
        <v>50</v>
      </c>
      <c r="D78" s="57">
        <f aca="true" t="shared" si="11" ref="D78:L78">SUM(D75:D77)</f>
        <v>0</v>
      </c>
      <c r="E78" s="56">
        <f t="shared" si="11"/>
        <v>9788</v>
      </c>
      <c r="F78" s="57">
        <f t="shared" si="11"/>
        <v>0</v>
      </c>
      <c r="G78" s="56">
        <f t="shared" si="11"/>
        <v>7537</v>
      </c>
      <c r="H78" s="57">
        <f t="shared" si="11"/>
        <v>0</v>
      </c>
      <c r="I78" s="56">
        <f t="shared" si="11"/>
        <v>7537</v>
      </c>
      <c r="J78" s="57">
        <f t="shared" si="11"/>
        <v>0</v>
      </c>
      <c r="K78" s="56">
        <f t="shared" si="11"/>
        <v>12030</v>
      </c>
      <c r="L78" s="56">
        <f t="shared" si="11"/>
        <v>12030</v>
      </c>
    </row>
    <row r="79" spans="1:12" ht="12.75">
      <c r="A79" s="3" t="s">
        <v>16</v>
      </c>
      <c r="B79" s="58">
        <v>0.09</v>
      </c>
      <c r="C79" s="59" t="s">
        <v>153</v>
      </c>
      <c r="D79" s="57">
        <f aca="true" t="shared" si="12" ref="D79:L80">D78</f>
        <v>0</v>
      </c>
      <c r="E79" s="56">
        <f t="shared" si="12"/>
        <v>9788</v>
      </c>
      <c r="F79" s="57">
        <f t="shared" si="12"/>
        <v>0</v>
      </c>
      <c r="G79" s="56">
        <f t="shared" si="12"/>
        <v>7537</v>
      </c>
      <c r="H79" s="57">
        <f t="shared" si="12"/>
        <v>0</v>
      </c>
      <c r="I79" s="56">
        <f t="shared" si="12"/>
        <v>7537</v>
      </c>
      <c r="J79" s="57">
        <f t="shared" si="12"/>
        <v>0</v>
      </c>
      <c r="K79" s="56">
        <f t="shared" si="12"/>
        <v>12030</v>
      </c>
      <c r="L79" s="56">
        <f t="shared" si="12"/>
        <v>12030</v>
      </c>
    </row>
    <row r="80" spans="1:12" ht="12.75">
      <c r="A80" s="3" t="s">
        <v>16</v>
      </c>
      <c r="B80" s="76">
        <v>2052</v>
      </c>
      <c r="C80" s="59" t="s">
        <v>49</v>
      </c>
      <c r="D80" s="57">
        <f t="shared" si="12"/>
        <v>0</v>
      </c>
      <c r="E80" s="56">
        <f t="shared" si="12"/>
        <v>9788</v>
      </c>
      <c r="F80" s="57">
        <f t="shared" si="12"/>
        <v>0</v>
      </c>
      <c r="G80" s="56">
        <f t="shared" si="12"/>
        <v>7537</v>
      </c>
      <c r="H80" s="57">
        <f t="shared" si="12"/>
        <v>0</v>
      </c>
      <c r="I80" s="56">
        <f t="shared" si="12"/>
        <v>7537</v>
      </c>
      <c r="J80" s="57">
        <f t="shared" si="12"/>
        <v>0</v>
      </c>
      <c r="K80" s="56">
        <f t="shared" si="12"/>
        <v>12030</v>
      </c>
      <c r="L80" s="56">
        <f t="shared" si="12"/>
        <v>12030</v>
      </c>
    </row>
    <row r="81" spans="1:12" ht="12.75">
      <c r="A81" s="3"/>
      <c r="B81" s="76"/>
      <c r="C81" s="59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2.75">
      <c r="A82" s="3" t="s">
        <v>18</v>
      </c>
      <c r="B82" s="76">
        <v>2053</v>
      </c>
      <c r="C82" s="59" t="s">
        <v>5</v>
      </c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3"/>
      <c r="B83" s="58">
        <v>0.093</v>
      </c>
      <c r="C83" s="59" t="s">
        <v>54</v>
      </c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3"/>
      <c r="B84" s="79">
        <v>0.45</v>
      </c>
      <c r="C84" s="47" t="s">
        <v>29</v>
      </c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25.5">
      <c r="A85" s="3"/>
      <c r="B85" s="46" t="s">
        <v>55</v>
      </c>
      <c r="C85" s="47" t="s">
        <v>56</v>
      </c>
      <c r="D85" s="50">
        <v>0</v>
      </c>
      <c r="E85" s="48">
        <v>17040</v>
      </c>
      <c r="F85" s="49" t="s">
        <v>213</v>
      </c>
      <c r="G85" s="48">
        <v>13802</v>
      </c>
      <c r="H85" s="50">
        <v>0</v>
      </c>
      <c r="I85" s="48">
        <v>14902</v>
      </c>
      <c r="J85" s="50">
        <v>0</v>
      </c>
      <c r="K85" s="48">
        <v>16020</v>
      </c>
      <c r="L85" s="9">
        <f>SUM(J85:K85)</f>
        <v>16020</v>
      </c>
    </row>
    <row r="86" spans="1:12" ht="25.5">
      <c r="A86" s="3"/>
      <c r="B86" s="46" t="s">
        <v>57</v>
      </c>
      <c r="C86" s="47" t="s">
        <v>23</v>
      </c>
      <c r="D86" s="50">
        <v>0</v>
      </c>
      <c r="E86" s="48">
        <v>146</v>
      </c>
      <c r="F86" s="49" t="s">
        <v>213</v>
      </c>
      <c r="G86" s="48">
        <v>135</v>
      </c>
      <c r="H86" s="50">
        <v>0</v>
      </c>
      <c r="I86" s="48">
        <v>135</v>
      </c>
      <c r="J86" s="50">
        <v>0</v>
      </c>
      <c r="K86" s="48">
        <v>135</v>
      </c>
      <c r="L86" s="9">
        <f>SUM(J86:K86)</f>
        <v>135</v>
      </c>
    </row>
    <row r="87" spans="1:12" ht="25.5">
      <c r="A87" s="3"/>
      <c r="B87" s="46" t="s">
        <v>58</v>
      </c>
      <c r="C87" s="47" t="s">
        <v>25</v>
      </c>
      <c r="D87" s="50">
        <v>0</v>
      </c>
      <c r="E87" s="48">
        <v>1425</v>
      </c>
      <c r="F87" s="49" t="s">
        <v>213</v>
      </c>
      <c r="G87" s="48">
        <v>1350</v>
      </c>
      <c r="H87" s="50">
        <v>0</v>
      </c>
      <c r="I87" s="48">
        <v>1350</v>
      </c>
      <c r="J87" s="50">
        <v>0</v>
      </c>
      <c r="K87" s="48">
        <v>1550</v>
      </c>
      <c r="L87" s="9">
        <f>SUM(J87:K87)</f>
        <v>1550</v>
      </c>
    </row>
    <row r="88" spans="1:12" ht="25.5">
      <c r="A88" s="3"/>
      <c r="B88" s="46" t="s">
        <v>59</v>
      </c>
      <c r="C88" s="47" t="s">
        <v>60</v>
      </c>
      <c r="D88" s="50">
        <v>0</v>
      </c>
      <c r="E88" s="48">
        <v>14</v>
      </c>
      <c r="F88" s="49" t="s">
        <v>213</v>
      </c>
      <c r="G88" s="48">
        <v>41</v>
      </c>
      <c r="H88" s="50">
        <v>0</v>
      </c>
      <c r="I88" s="48">
        <v>41</v>
      </c>
      <c r="J88" s="50">
        <v>0</v>
      </c>
      <c r="K88" s="48">
        <v>41</v>
      </c>
      <c r="L88" s="9">
        <f>SUM(J88:K88)</f>
        <v>41</v>
      </c>
    </row>
    <row r="89" spans="1:12" ht="38.25">
      <c r="A89" s="3"/>
      <c r="B89" s="46" t="s">
        <v>139</v>
      </c>
      <c r="C89" s="47" t="s">
        <v>171</v>
      </c>
      <c r="D89" s="50">
        <v>0</v>
      </c>
      <c r="E89" s="48">
        <v>149</v>
      </c>
      <c r="F89" s="49" t="s">
        <v>213</v>
      </c>
      <c r="G89" s="48">
        <v>150</v>
      </c>
      <c r="H89" s="50">
        <v>0</v>
      </c>
      <c r="I89" s="48">
        <v>150</v>
      </c>
      <c r="J89" s="50">
        <v>0</v>
      </c>
      <c r="K89" s="48">
        <v>150</v>
      </c>
      <c r="L89" s="9">
        <f>SUM(J89:K89)</f>
        <v>150</v>
      </c>
    </row>
    <row r="90" spans="1:12" ht="12.75">
      <c r="A90" s="3" t="s">
        <v>16</v>
      </c>
      <c r="B90" s="79">
        <v>0.45</v>
      </c>
      <c r="C90" s="47" t="s">
        <v>29</v>
      </c>
      <c r="D90" s="57">
        <f aca="true" t="shared" si="13" ref="D90:L90">SUM(D85:D89)</f>
        <v>0</v>
      </c>
      <c r="E90" s="56">
        <f t="shared" si="13"/>
        <v>18774</v>
      </c>
      <c r="F90" s="57">
        <f t="shared" si="13"/>
        <v>0</v>
      </c>
      <c r="G90" s="56">
        <f t="shared" si="13"/>
        <v>15478</v>
      </c>
      <c r="H90" s="57">
        <f t="shared" si="13"/>
        <v>0</v>
      </c>
      <c r="I90" s="56">
        <f t="shared" si="13"/>
        <v>16578</v>
      </c>
      <c r="J90" s="57">
        <f t="shared" si="13"/>
        <v>0</v>
      </c>
      <c r="K90" s="56">
        <f t="shared" si="13"/>
        <v>17896</v>
      </c>
      <c r="L90" s="56">
        <f t="shared" si="13"/>
        <v>17896</v>
      </c>
    </row>
    <row r="91" spans="1:12" ht="12.75">
      <c r="A91" s="3"/>
      <c r="B91" s="80"/>
      <c r="C91" s="47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.75">
      <c r="A92" s="3"/>
      <c r="B92" s="79">
        <v>0.46</v>
      </c>
      <c r="C92" s="47" t="s">
        <v>33</v>
      </c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25.5">
      <c r="A93" s="3"/>
      <c r="B93" s="46" t="s">
        <v>61</v>
      </c>
      <c r="C93" s="47" t="s">
        <v>56</v>
      </c>
      <c r="D93" s="50">
        <v>0</v>
      </c>
      <c r="E93" s="48">
        <v>11387</v>
      </c>
      <c r="F93" s="49" t="s">
        <v>213</v>
      </c>
      <c r="G93" s="48">
        <v>8759</v>
      </c>
      <c r="H93" s="50">
        <v>0</v>
      </c>
      <c r="I93" s="48">
        <v>9825</v>
      </c>
      <c r="J93" s="50">
        <v>0</v>
      </c>
      <c r="K93" s="48">
        <v>11451</v>
      </c>
      <c r="L93" s="9">
        <f>SUM(J93:K93)</f>
        <v>11451</v>
      </c>
    </row>
    <row r="94" spans="1:12" ht="25.5">
      <c r="A94" s="3"/>
      <c r="B94" s="46" t="s">
        <v>62</v>
      </c>
      <c r="C94" s="47" t="s">
        <v>23</v>
      </c>
      <c r="D94" s="50">
        <v>0</v>
      </c>
      <c r="E94" s="48">
        <v>349</v>
      </c>
      <c r="F94" s="49" t="s">
        <v>213</v>
      </c>
      <c r="G94" s="48">
        <v>315</v>
      </c>
      <c r="H94" s="50">
        <v>0</v>
      </c>
      <c r="I94" s="48">
        <v>315</v>
      </c>
      <c r="J94" s="50">
        <v>0</v>
      </c>
      <c r="K94" s="48">
        <v>315</v>
      </c>
      <c r="L94" s="9">
        <f>SUM(J94:K94)</f>
        <v>315</v>
      </c>
    </row>
    <row r="95" spans="1:12" ht="25.5">
      <c r="A95" s="3"/>
      <c r="B95" s="46" t="s">
        <v>63</v>
      </c>
      <c r="C95" s="47" t="s">
        <v>25</v>
      </c>
      <c r="D95" s="50">
        <v>0</v>
      </c>
      <c r="E95" s="48">
        <v>1200</v>
      </c>
      <c r="F95" s="49" t="s">
        <v>213</v>
      </c>
      <c r="G95" s="48">
        <v>1080</v>
      </c>
      <c r="H95" s="50">
        <v>0</v>
      </c>
      <c r="I95" s="48">
        <v>1080</v>
      </c>
      <c r="J95" s="50">
        <v>0</v>
      </c>
      <c r="K95" s="48">
        <v>1250</v>
      </c>
      <c r="L95" s="9">
        <f>SUM(J95:K95)</f>
        <v>1250</v>
      </c>
    </row>
    <row r="96" spans="1:12" ht="25.5">
      <c r="A96" s="3"/>
      <c r="B96" s="46" t="s">
        <v>64</v>
      </c>
      <c r="C96" s="47" t="s">
        <v>60</v>
      </c>
      <c r="D96" s="50">
        <v>0</v>
      </c>
      <c r="E96" s="48">
        <v>27</v>
      </c>
      <c r="F96" s="49" t="s">
        <v>213</v>
      </c>
      <c r="G96" s="48">
        <v>24</v>
      </c>
      <c r="H96" s="50">
        <v>0</v>
      </c>
      <c r="I96" s="48">
        <v>24</v>
      </c>
      <c r="J96" s="50">
        <v>0</v>
      </c>
      <c r="K96" s="48">
        <v>24</v>
      </c>
      <c r="L96" s="9">
        <f>SUM(J96:K96)</f>
        <v>24</v>
      </c>
    </row>
    <row r="97" spans="1:12" ht="38.25">
      <c r="A97" s="3"/>
      <c r="B97" s="46" t="s">
        <v>140</v>
      </c>
      <c r="C97" s="47" t="s">
        <v>171</v>
      </c>
      <c r="D97" s="50">
        <v>0</v>
      </c>
      <c r="E97" s="48">
        <v>100</v>
      </c>
      <c r="F97" s="49" t="s">
        <v>213</v>
      </c>
      <c r="G97" s="48">
        <v>100</v>
      </c>
      <c r="H97" s="50">
        <v>0</v>
      </c>
      <c r="I97" s="48">
        <v>100</v>
      </c>
      <c r="J97" s="50">
        <v>0</v>
      </c>
      <c r="K97" s="48">
        <v>100</v>
      </c>
      <c r="L97" s="9">
        <f>SUM(J97:K97)</f>
        <v>100</v>
      </c>
    </row>
    <row r="98" spans="1:12" ht="12.75">
      <c r="A98" s="3" t="s">
        <v>16</v>
      </c>
      <c r="B98" s="79">
        <v>0.46</v>
      </c>
      <c r="C98" s="47" t="s">
        <v>33</v>
      </c>
      <c r="D98" s="57">
        <f aca="true" t="shared" si="14" ref="D98:L98">SUM(D93:D97)</f>
        <v>0</v>
      </c>
      <c r="E98" s="56">
        <f t="shared" si="14"/>
        <v>13063</v>
      </c>
      <c r="F98" s="57">
        <f t="shared" si="14"/>
        <v>0</v>
      </c>
      <c r="G98" s="56">
        <f t="shared" si="14"/>
        <v>10278</v>
      </c>
      <c r="H98" s="57">
        <f t="shared" si="14"/>
        <v>0</v>
      </c>
      <c r="I98" s="56">
        <f t="shared" si="14"/>
        <v>11344</v>
      </c>
      <c r="J98" s="57">
        <f t="shared" si="14"/>
        <v>0</v>
      </c>
      <c r="K98" s="56">
        <f t="shared" si="14"/>
        <v>13140</v>
      </c>
      <c r="L98" s="56">
        <f t="shared" si="14"/>
        <v>13140</v>
      </c>
    </row>
    <row r="99" spans="1:12" ht="12.75">
      <c r="A99" s="3"/>
      <c r="B99" s="80"/>
      <c r="C99" s="47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2.75">
      <c r="A100" s="3"/>
      <c r="B100" s="79">
        <v>0.47</v>
      </c>
      <c r="C100" s="47" t="s">
        <v>37</v>
      </c>
      <c r="D100" s="12"/>
      <c r="E100" s="12"/>
      <c r="F100" s="12"/>
      <c r="G100" s="12"/>
      <c r="H100" s="12"/>
      <c r="I100" s="12"/>
      <c r="J100" s="12"/>
      <c r="K100" s="12"/>
      <c r="L100" s="9"/>
    </row>
    <row r="101" spans="1:12" ht="25.5">
      <c r="A101" s="3"/>
      <c r="B101" s="46" t="s">
        <v>65</v>
      </c>
      <c r="C101" s="47" t="s">
        <v>56</v>
      </c>
      <c r="D101" s="54">
        <v>0</v>
      </c>
      <c r="E101" s="52">
        <v>10298</v>
      </c>
      <c r="F101" s="53" t="s">
        <v>213</v>
      </c>
      <c r="G101" s="52">
        <v>10182</v>
      </c>
      <c r="H101" s="54">
        <v>0</v>
      </c>
      <c r="I101" s="52">
        <v>10182</v>
      </c>
      <c r="J101" s="54">
        <v>0</v>
      </c>
      <c r="K101" s="52">
        <v>10766</v>
      </c>
      <c r="L101" s="60">
        <f>SUM(J101:K101)</f>
        <v>10766</v>
      </c>
    </row>
    <row r="102" spans="1:12" ht="25.5">
      <c r="A102" s="3"/>
      <c r="B102" s="46" t="s">
        <v>66</v>
      </c>
      <c r="C102" s="47" t="s">
        <v>23</v>
      </c>
      <c r="D102" s="54">
        <v>0</v>
      </c>
      <c r="E102" s="52">
        <v>47</v>
      </c>
      <c r="F102" s="53" t="s">
        <v>213</v>
      </c>
      <c r="G102" s="52">
        <v>135</v>
      </c>
      <c r="H102" s="54">
        <v>0</v>
      </c>
      <c r="I102" s="52">
        <v>135</v>
      </c>
      <c r="J102" s="54">
        <v>0</v>
      </c>
      <c r="K102" s="48">
        <v>135</v>
      </c>
      <c r="L102" s="60">
        <f>SUM(J102:K102)</f>
        <v>135</v>
      </c>
    </row>
    <row r="103" spans="1:12" ht="25.5">
      <c r="A103" s="62"/>
      <c r="B103" s="63" t="s">
        <v>67</v>
      </c>
      <c r="C103" s="64" t="s">
        <v>25</v>
      </c>
      <c r="D103" s="65">
        <v>0</v>
      </c>
      <c r="E103" s="66">
        <v>903</v>
      </c>
      <c r="F103" s="67" t="s">
        <v>213</v>
      </c>
      <c r="G103" s="66">
        <v>720</v>
      </c>
      <c r="H103" s="65">
        <v>0</v>
      </c>
      <c r="I103" s="66">
        <v>720</v>
      </c>
      <c r="J103" s="65">
        <v>0</v>
      </c>
      <c r="K103" s="66">
        <v>850</v>
      </c>
      <c r="L103" s="68">
        <f>SUM(J103:K103)</f>
        <v>850</v>
      </c>
    </row>
    <row r="104" spans="1:12" ht="25.5">
      <c r="A104" s="3"/>
      <c r="B104" s="46" t="s">
        <v>68</v>
      </c>
      <c r="C104" s="47" t="s">
        <v>60</v>
      </c>
      <c r="D104" s="54">
        <v>0</v>
      </c>
      <c r="E104" s="52">
        <v>27</v>
      </c>
      <c r="F104" s="53" t="s">
        <v>213</v>
      </c>
      <c r="G104" s="52">
        <v>24</v>
      </c>
      <c r="H104" s="54">
        <v>0</v>
      </c>
      <c r="I104" s="52">
        <v>24</v>
      </c>
      <c r="J104" s="54">
        <v>0</v>
      </c>
      <c r="K104" s="48">
        <v>30</v>
      </c>
      <c r="L104" s="60">
        <f>SUM(J104:K104)</f>
        <v>30</v>
      </c>
    </row>
    <row r="105" spans="1:12" ht="38.25">
      <c r="A105" s="3"/>
      <c r="B105" s="46" t="s">
        <v>141</v>
      </c>
      <c r="C105" s="47" t="s">
        <v>171</v>
      </c>
      <c r="D105" s="54">
        <v>0</v>
      </c>
      <c r="E105" s="52">
        <v>56</v>
      </c>
      <c r="F105" s="49" t="s">
        <v>213</v>
      </c>
      <c r="G105" s="52">
        <v>54</v>
      </c>
      <c r="H105" s="50">
        <v>0</v>
      </c>
      <c r="I105" s="52">
        <v>54</v>
      </c>
      <c r="J105" s="50">
        <v>0</v>
      </c>
      <c r="K105" s="48">
        <v>60</v>
      </c>
      <c r="L105" s="60">
        <f>SUM(J105:K105)</f>
        <v>60</v>
      </c>
    </row>
    <row r="106" spans="1:12" ht="12.75">
      <c r="A106" s="3" t="s">
        <v>16</v>
      </c>
      <c r="B106" s="79">
        <v>0.47</v>
      </c>
      <c r="C106" s="47" t="s">
        <v>37</v>
      </c>
      <c r="D106" s="57">
        <f aca="true" t="shared" si="15" ref="D106:L106">SUM(D101:D105)</f>
        <v>0</v>
      </c>
      <c r="E106" s="56">
        <f t="shared" si="15"/>
        <v>11331</v>
      </c>
      <c r="F106" s="57">
        <f t="shared" si="15"/>
        <v>0</v>
      </c>
      <c r="G106" s="56">
        <f t="shared" si="15"/>
        <v>11115</v>
      </c>
      <c r="H106" s="57">
        <f t="shared" si="15"/>
        <v>0</v>
      </c>
      <c r="I106" s="56">
        <f t="shared" si="15"/>
        <v>11115</v>
      </c>
      <c r="J106" s="57">
        <f t="shared" si="15"/>
        <v>0</v>
      </c>
      <c r="K106" s="56">
        <f t="shared" si="15"/>
        <v>11841</v>
      </c>
      <c r="L106" s="56">
        <f t="shared" si="15"/>
        <v>11841</v>
      </c>
    </row>
    <row r="107" spans="1:12" ht="12.75">
      <c r="A107" s="3"/>
      <c r="B107" s="3"/>
      <c r="C107" s="47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ht="12.75">
      <c r="A108" s="3"/>
      <c r="B108" s="79">
        <v>0.48</v>
      </c>
      <c r="C108" s="47" t="s">
        <v>41</v>
      </c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25.5">
      <c r="A109" s="3"/>
      <c r="B109" s="46" t="s">
        <v>69</v>
      </c>
      <c r="C109" s="47" t="s">
        <v>56</v>
      </c>
      <c r="D109" s="54">
        <v>0</v>
      </c>
      <c r="E109" s="52">
        <v>15593</v>
      </c>
      <c r="F109" s="53" t="s">
        <v>213</v>
      </c>
      <c r="G109" s="52">
        <v>12441</v>
      </c>
      <c r="H109" s="54">
        <v>0</v>
      </c>
      <c r="I109" s="52">
        <v>12966</v>
      </c>
      <c r="J109" s="54">
        <v>0</v>
      </c>
      <c r="K109" s="52">
        <v>14355</v>
      </c>
      <c r="L109" s="60">
        <f>SUM(J109:K109)</f>
        <v>14355</v>
      </c>
    </row>
    <row r="110" spans="1:12" ht="25.5">
      <c r="A110" s="3"/>
      <c r="B110" s="46" t="s">
        <v>70</v>
      </c>
      <c r="C110" s="47" t="s">
        <v>23</v>
      </c>
      <c r="D110" s="54">
        <v>0</v>
      </c>
      <c r="E110" s="52">
        <v>440</v>
      </c>
      <c r="F110" s="53" t="s">
        <v>213</v>
      </c>
      <c r="G110" s="52">
        <v>405</v>
      </c>
      <c r="H110" s="54">
        <v>0</v>
      </c>
      <c r="I110" s="52">
        <v>405</v>
      </c>
      <c r="J110" s="54">
        <v>0</v>
      </c>
      <c r="K110" s="48">
        <v>405</v>
      </c>
      <c r="L110" s="60">
        <f>SUM(J110:K110)</f>
        <v>405</v>
      </c>
    </row>
    <row r="111" spans="1:12" ht="25.5">
      <c r="A111" s="3"/>
      <c r="B111" s="46" t="s">
        <v>71</v>
      </c>
      <c r="C111" s="47" t="s">
        <v>25</v>
      </c>
      <c r="D111" s="54">
        <v>0</v>
      </c>
      <c r="E111" s="52">
        <v>1000</v>
      </c>
      <c r="F111" s="53" t="s">
        <v>213</v>
      </c>
      <c r="G111" s="52">
        <v>900</v>
      </c>
      <c r="H111" s="54">
        <v>0</v>
      </c>
      <c r="I111" s="52">
        <v>900</v>
      </c>
      <c r="J111" s="54">
        <v>0</v>
      </c>
      <c r="K111" s="48">
        <v>1035</v>
      </c>
      <c r="L111" s="60">
        <f>SUM(J111:K111)</f>
        <v>1035</v>
      </c>
    </row>
    <row r="112" spans="1:12" ht="25.5">
      <c r="A112" s="3"/>
      <c r="B112" s="46" t="s">
        <v>72</v>
      </c>
      <c r="C112" s="47" t="s">
        <v>60</v>
      </c>
      <c r="D112" s="50">
        <v>0</v>
      </c>
      <c r="E112" s="48">
        <v>45</v>
      </c>
      <c r="F112" s="49" t="s">
        <v>213</v>
      </c>
      <c r="G112" s="48">
        <v>41</v>
      </c>
      <c r="H112" s="50">
        <v>0</v>
      </c>
      <c r="I112" s="48">
        <v>41</v>
      </c>
      <c r="J112" s="50">
        <v>0</v>
      </c>
      <c r="K112" s="48">
        <v>41</v>
      </c>
      <c r="L112" s="9">
        <f>SUM(J112:K112)</f>
        <v>41</v>
      </c>
    </row>
    <row r="113" spans="1:12" ht="38.25">
      <c r="A113" s="3"/>
      <c r="B113" s="46" t="s">
        <v>142</v>
      </c>
      <c r="C113" s="47" t="s">
        <v>171</v>
      </c>
      <c r="D113" s="50">
        <v>0</v>
      </c>
      <c r="E113" s="48">
        <v>150</v>
      </c>
      <c r="F113" s="49" t="s">
        <v>213</v>
      </c>
      <c r="G113" s="48">
        <v>135</v>
      </c>
      <c r="H113" s="50">
        <v>0</v>
      </c>
      <c r="I113" s="48">
        <v>135</v>
      </c>
      <c r="J113" s="50">
        <v>0</v>
      </c>
      <c r="K113" s="48">
        <v>200</v>
      </c>
      <c r="L113" s="9">
        <f>SUM(J113:K113)</f>
        <v>200</v>
      </c>
    </row>
    <row r="114" spans="1:12" ht="12.75">
      <c r="A114" s="3" t="s">
        <v>16</v>
      </c>
      <c r="B114" s="79">
        <v>0.48</v>
      </c>
      <c r="C114" s="47" t="s">
        <v>41</v>
      </c>
      <c r="D114" s="57">
        <f aca="true" t="shared" si="16" ref="D114:L114">SUM(D109:D113)</f>
        <v>0</v>
      </c>
      <c r="E114" s="56">
        <f t="shared" si="16"/>
        <v>17228</v>
      </c>
      <c r="F114" s="57">
        <f t="shared" si="16"/>
        <v>0</v>
      </c>
      <c r="G114" s="56">
        <f t="shared" si="16"/>
        <v>13922</v>
      </c>
      <c r="H114" s="57">
        <f t="shared" si="16"/>
        <v>0</v>
      </c>
      <c r="I114" s="56">
        <f t="shared" si="16"/>
        <v>14447</v>
      </c>
      <c r="J114" s="57">
        <f t="shared" si="16"/>
        <v>0</v>
      </c>
      <c r="K114" s="56">
        <f t="shared" si="16"/>
        <v>16036</v>
      </c>
      <c r="L114" s="56">
        <f t="shared" si="16"/>
        <v>16036</v>
      </c>
    </row>
    <row r="115" spans="1:12" ht="12.75">
      <c r="A115" s="3" t="s">
        <v>16</v>
      </c>
      <c r="B115" s="58">
        <v>0.093</v>
      </c>
      <c r="C115" s="59" t="s">
        <v>54</v>
      </c>
      <c r="D115" s="57">
        <f aca="true" t="shared" si="17" ref="D115:L115">D114+D106+D98+D90</f>
        <v>0</v>
      </c>
      <c r="E115" s="56">
        <f t="shared" si="17"/>
        <v>60396</v>
      </c>
      <c r="F115" s="57">
        <f t="shared" si="17"/>
        <v>0</v>
      </c>
      <c r="G115" s="56">
        <f t="shared" si="17"/>
        <v>50793</v>
      </c>
      <c r="H115" s="57">
        <f t="shared" si="17"/>
        <v>0</v>
      </c>
      <c r="I115" s="56">
        <f t="shared" si="17"/>
        <v>53484</v>
      </c>
      <c r="J115" s="57">
        <f t="shared" si="17"/>
        <v>0</v>
      </c>
      <c r="K115" s="56">
        <f t="shared" si="17"/>
        <v>58913</v>
      </c>
      <c r="L115" s="56">
        <f t="shared" si="17"/>
        <v>58913</v>
      </c>
    </row>
    <row r="116" spans="1:12" ht="12.75">
      <c r="A116" s="3"/>
      <c r="B116" s="81"/>
      <c r="C116" s="59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2.75">
      <c r="A117" s="3"/>
      <c r="B117" s="58">
        <v>0.094</v>
      </c>
      <c r="C117" s="59" t="s">
        <v>98</v>
      </c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3"/>
      <c r="B118" s="3">
        <v>60</v>
      </c>
      <c r="C118" s="47" t="s">
        <v>73</v>
      </c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3"/>
      <c r="B119" s="3">
        <v>50</v>
      </c>
      <c r="C119" s="47" t="s">
        <v>74</v>
      </c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25.5">
      <c r="A120" s="3"/>
      <c r="B120" s="46" t="s">
        <v>75</v>
      </c>
      <c r="C120" s="47" t="s">
        <v>56</v>
      </c>
      <c r="D120" s="50">
        <v>0</v>
      </c>
      <c r="E120" s="48">
        <v>3739</v>
      </c>
      <c r="F120" s="49" t="s">
        <v>213</v>
      </c>
      <c r="G120" s="48">
        <v>2691</v>
      </c>
      <c r="H120" s="50">
        <v>0</v>
      </c>
      <c r="I120" s="48">
        <v>2691</v>
      </c>
      <c r="J120" s="50">
        <v>0</v>
      </c>
      <c r="K120" s="48">
        <v>3161</v>
      </c>
      <c r="L120" s="9">
        <f>SUM(J120:K120)</f>
        <v>3161</v>
      </c>
    </row>
    <row r="121" spans="1:12" ht="25.5">
      <c r="A121" s="3"/>
      <c r="B121" s="46" t="s">
        <v>76</v>
      </c>
      <c r="C121" s="47" t="s">
        <v>23</v>
      </c>
      <c r="D121" s="50">
        <v>0</v>
      </c>
      <c r="E121" s="48">
        <v>93</v>
      </c>
      <c r="F121" s="49" t="s">
        <v>213</v>
      </c>
      <c r="G121" s="48">
        <v>90</v>
      </c>
      <c r="H121" s="50">
        <v>0</v>
      </c>
      <c r="I121" s="48">
        <v>90</v>
      </c>
      <c r="J121" s="50">
        <v>0</v>
      </c>
      <c r="K121" s="48">
        <v>90</v>
      </c>
      <c r="L121" s="9">
        <f>SUM(J121:K121)</f>
        <v>90</v>
      </c>
    </row>
    <row r="122" spans="1:12" ht="25.5">
      <c r="A122" s="3"/>
      <c r="B122" s="46" t="s">
        <v>77</v>
      </c>
      <c r="C122" s="47" t="s">
        <v>25</v>
      </c>
      <c r="D122" s="50">
        <v>0</v>
      </c>
      <c r="E122" s="48">
        <v>389</v>
      </c>
      <c r="F122" s="49" t="s">
        <v>213</v>
      </c>
      <c r="G122" s="48">
        <v>360</v>
      </c>
      <c r="H122" s="50">
        <v>0</v>
      </c>
      <c r="I122" s="48">
        <v>360</v>
      </c>
      <c r="J122" s="50">
        <v>0</v>
      </c>
      <c r="K122" s="48">
        <v>400</v>
      </c>
      <c r="L122" s="9">
        <f>SUM(J122:K122)</f>
        <v>400</v>
      </c>
    </row>
    <row r="123" spans="1:12" ht="25.5">
      <c r="A123" s="3"/>
      <c r="B123" s="46" t="s">
        <v>78</v>
      </c>
      <c r="C123" s="47" t="s">
        <v>190</v>
      </c>
      <c r="D123" s="50">
        <v>0</v>
      </c>
      <c r="E123" s="50">
        <v>0</v>
      </c>
      <c r="F123" s="49" t="s">
        <v>213</v>
      </c>
      <c r="G123" s="48" t="s">
        <v>213</v>
      </c>
      <c r="H123" s="50">
        <v>0</v>
      </c>
      <c r="I123" s="50">
        <v>0</v>
      </c>
      <c r="J123" s="50">
        <v>0</v>
      </c>
      <c r="K123" s="50">
        <v>0</v>
      </c>
      <c r="L123" s="50">
        <f>SUM(J123:K123)</f>
        <v>0</v>
      </c>
    </row>
    <row r="124" spans="1:12" ht="12.75">
      <c r="A124" s="3" t="s">
        <v>16</v>
      </c>
      <c r="B124" s="3">
        <v>50</v>
      </c>
      <c r="C124" s="47" t="s">
        <v>74</v>
      </c>
      <c r="D124" s="57">
        <f aca="true" t="shared" si="18" ref="D124:L124">SUM(D120:D123)</f>
        <v>0</v>
      </c>
      <c r="E124" s="56">
        <f t="shared" si="18"/>
        <v>4221</v>
      </c>
      <c r="F124" s="57">
        <f t="shared" si="18"/>
        <v>0</v>
      </c>
      <c r="G124" s="56">
        <f t="shared" si="18"/>
        <v>3141</v>
      </c>
      <c r="H124" s="57">
        <f t="shared" si="18"/>
        <v>0</v>
      </c>
      <c r="I124" s="56">
        <f t="shared" si="18"/>
        <v>3141</v>
      </c>
      <c r="J124" s="57">
        <f t="shared" si="18"/>
        <v>0</v>
      </c>
      <c r="K124" s="56">
        <f t="shared" si="18"/>
        <v>3651</v>
      </c>
      <c r="L124" s="56">
        <f t="shared" si="18"/>
        <v>3651</v>
      </c>
    </row>
    <row r="125" spans="1:12" ht="12.75">
      <c r="A125" s="3"/>
      <c r="B125" s="3"/>
      <c r="C125" s="47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2.75">
      <c r="A126" s="3"/>
      <c r="B126" s="3">
        <v>51</v>
      </c>
      <c r="C126" s="47" t="s">
        <v>79</v>
      </c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25.5">
      <c r="A127" s="3"/>
      <c r="B127" s="46" t="s">
        <v>80</v>
      </c>
      <c r="C127" s="47" t="s">
        <v>56</v>
      </c>
      <c r="D127" s="50">
        <v>0</v>
      </c>
      <c r="E127" s="48">
        <v>5913</v>
      </c>
      <c r="F127" s="49" t="s">
        <v>213</v>
      </c>
      <c r="G127" s="48">
        <v>4874</v>
      </c>
      <c r="H127" s="50">
        <v>0</v>
      </c>
      <c r="I127" s="48">
        <v>5174</v>
      </c>
      <c r="J127" s="50">
        <v>0</v>
      </c>
      <c r="K127" s="48">
        <v>5545</v>
      </c>
      <c r="L127" s="9">
        <f>SUM(J127:K127)</f>
        <v>5545</v>
      </c>
    </row>
    <row r="128" spans="1:12" ht="25.5">
      <c r="A128" s="3"/>
      <c r="B128" s="46" t="s">
        <v>81</v>
      </c>
      <c r="C128" s="47" t="s">
        <v>23</v>
      </c>
      <c r="D128" s="50">
        <v>0</v>
      </c>
      <c r="E128" s="48">
        <v>50</v>
      </c>
      <c r="F128" s="49" t="s">
        <v>213</v>
      </c>
      <c r="G128" s="48">
        <v>45</v>
      </c>
      <c r="H128" s="50">
        <v>0</v>
      </c>
      <c r="I128" s="48">
        <v>45</v>
      </c>
      <c r="J128" s="50">
        <v>0</v>
      </c>
      <c r="K128" s="48">
        <v>45</v>
      </c>
      <c r="L128" s="9">
        <f>SUM(J128:K128)</f>
        <v>45</v>
      </c>
    </row>
    <row r="129" spans="1:12" ht="25.5">
      <c r="A129" s="3"/>
      <c r="B129" s="46" t="s">
        <v>82</v>
      </c>
      <c r="C129" s="47" t="s">
        <v>25</v>
      </c>
      <c r="D129" s="50">
        <v>0</v>
      </c>
      <c r="E129" s="48">
        <v>382</v>
      </c>
      <c r="F129" s="49" t="s">
        <v>213</v>
      </c>
      <c r="G129" s="48">
        <v>360</v>
      </c>
      <c r="H129" s="50">
        <v>0</v>
      </c>
      <c r="I129" s="48">
        <v>360</v>
      </c>
      <c r="J129" s="50">
        <v>0</v>
      </c>
      <c r="K129" s="48">
        <v>400</v>
      </c>
      <c r="L129" s="9">
        <f>SUM(J129:K129)</f>
        <v>400</v>
      </c>
    </row>
    <row r="130" spans="1:12" ht="12.75">
      <c r="A130" s="3" t="s">
        <v>16</v>
      </c>
      <c r="B130" s="3">
        <v>51</v>
      </c>
      <c r="C130" s="47" t="s">
        <v>79</v>
      </c>
      <c r="D130" s="57">
        <f aca="true" t="shared" si="19" ref="D130:L130">SUM(D127:D129)</f>
        <v>0</v>
      </c>
      <c r="E130" s="56">
        <f t="shared" si="19"/>
        <v>6345</v>
      </c>
      <c r="F130" s="57">
        <f t="shared" si="19"/>
        <v>0</v>
      </c>
      <c r="G130" s="56">
        <f t="shared" si="19"/>
        <v>5279</v>
      </c>
      <c r="H130" s="57">
        <f t="shared" si="19"/>
        <v>0</v>
      </c>
      <c r="I130" s="56">
        <f t="shared" si="19"/>
        <v>5579</v>
      </c>
      <c r="J130" s="57">
        <f t="shared" si="19"/>
        <v>0</v>
      </c>
      <c r="K130" s="56">
        <f t="shared" si="19"/>
        <v>5990</v>
      </c>
      <c r="L130" s="56">
        <f t="shared" si="19"/>
        <v>5990</v>
      </c>
    </row>
    <row r="131" spans="1:12" ht="12.75">
      <c r="A131" s="3"/>
      <c r="B131" s="3"/>
      <c r="C131" s="47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2.75">
      <c r="A132" s="3"/>
      <c r="B132" s="3">
        <v>52</v>
      </c>
      <c r="C132" s="47" t="s">
        <v>87</v>
      </c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25.5">
      <c r="A133" s="3"/>
      <c r="B133" s="46" t="s">
        <v>83</v>
      </c>
      <c r="C133" s="47" t="s">
        <v>56</v>
      </c>
      <c r="D133" s="50">
        <v>0</v>
      </c>
      <c r="E133" s="48">
        <v>4474</v>
      </c>
      <c r="F133" s="49" t="s">
        <v>213</v>
      </c>
      <c r="G133" s="48">
        <v>4064</v>
      </c>
      <c r="H133" s="50">
        <v>0</v>
      </c>
      <c r="I133" s="48">
        <v>4183</v>
      </c>
      <c r="J133" s="50">
        <v>0</v>
      </c>
      <c r="K133" s="48">
        <v>4695</v>
      </c>
      <c r="L133" s="9">
        <f>SUM(J133:K133)</f>
        <v>4695</v>
      </c>
    </row>
    <row r="134" spans="1:12" ht="25.5">
      <c r="A134" s="3"/>
      <c r="B134" s="46" t="s">
        <v>84</v>
      </c>
      <c r="C134" s="47" t="s">
        <v>23</v>
      </c>
      <c r="D134" s="54">
        <v>0</v>
      </c>
      <c r="E134" s="52">
        <v>76</v>
      </c>
      <c r="F134" s="53" t="s">
        <v>213</v>
      </c>
      <c r="G134" s="52">
        <v>68</v>
      </c>
      <c r="H134" s="54">
        <v>0</v>
      </c>
      <c r="I134" s="52">
        <v>68</v>
      </c>
      <c r="J134" s="54">
        <v>0</v>
      </c>
      <c r="K134" s="48">
        <v>68</v>
      </c>
      <c r="L134" s="60">
        <f>SUM(J134:K134)</f>
        <v>68</v>
      </c>
    </row>
    <row r="135" spans="1:12" ht="25.5">
      <c r="A135" s="62"/>
      <c r="B135" s="63" t="s">
        <v>85</v>
      </c>
      <c r="C135" s="64" t="s">
        <v>25</v>
      </c>
      <c r="D135" s="65">
        <v>0</v>
      </c>
      <c r="E135" s="66">
        <v>396</v>
      </c>
      <c r="F135" s="67" t="s">
        <v>213</v>
      </c>
      <c r="G135" s="66">
        <v>360</v>
      </c>
      <c r="H135" s="65">
        <v>0</v>
      </c>
      <c r="I135" s="66">
        <v>360</v>
      </c>
      <c r="J135" s="65">
        <v>0</v>
      </c>
      <c r="K135" s="66">
        <v>400</v>
      </c>
      <c r="L135" s="68">
        <f>SUM(J135:K135)</f>
        <v>400</v>
      </c>
    </row>
    <row r="136" spans="1:12" ht="25.5">
      <c r="A136" s="3"/>
      <c r="B136" s="46" t="s">
        <v>86</v>
      </c>
      <c r="C136" s="47" t="s">
        <v>190</v>
      </c>
      <c r="D136" s="50">
        <v>0</v>
      </c>
      <c r="E136" s="48">
        <v>35</v>
      </c>
      <c r="F136" s="49" t="s">
        <v>213</v>
      </c>
      <c r="G136" s="48">
        <v>35</v>
      </c>
      <c r="H136" s="50">
        <v>0</v>
      </c>
      <c r="I136" s="48">
        <v>35</v>
      </c>
      <c r="J136" s="50">
        <v>0</v>
      </c>
      <c r="K136" s="48">
        <v>35</v>
      </c>
      <c r="L136" s="9">
        <f>SUM(J136:K136)</f>
        <v>35</v>
      </c>
    </row>
    <row r="137" spans="1:12" ht="12.75">
      <c r="A137" s="3" t="s">
        <v>16</v>
      </c>
      <c r="B137" s="3">
        <v>52</v>
      </c>
      <c r="C137" s="47" t="s">
        <v>87</v>
      </c>
      <c r="D137" s="57">
        <f aca="true" t="shared" si="20" ref="D137:L137">SUM(D133:D136)</f>
        <v>0</v>
      </c>
      <c r="E137" s="56">
        <f t="shared" si="20"/>
        <v>4981</v>
      </c>
      <c r="F137" s="57">
        <f t="shared" si="20"/>
        <v>0</v>
      </c>
      <c r="G137" s="56">
        <f t="shared" si="20"/>
        <v>4527</v>
      </c>
      <c r="H137" s="57">
        <f t="shared" si="20"/>
        <v>0</v>
      </c>
      <c r="I137" s="56">
        <f t="shared" si="20"/>
        <v>4646</v>
      </c>
      <c r="J137" s="57">
        <f t="shared" si="20"/>
        <v>0</v>
      </c>
      <c r="K137" s="56">
        <f t="shared" si="20"/>
        <v>5198</v>
      </c>
      <c r="L137" s="56">
        <f t="shared" si="20"/>
        <v>5198</v>
      </c>
    </row>
    <row r="138" spans="1:12" ht="16.5" customHeight="1">
      <c r="A138" s="3"/>
      <c r="B138" s="3"/>
      <c r="C138" s="47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2.75">
      <c r="A139" s="3"/>
      <c r="B139" s="3">
        <v>55</v>
      </c>
      <c r="C139" s="47" t="s">
        <v>88</v>
      </c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25.5">
      <c r="A140" s="3"/>
      <c r="B140" s="46" t="s">
        <v>89</v>
      </c>
      <c r="C140" s="47" t="s">
        <v>56</v>
      </c>
      <c r="D140" s="50">
        <v>0</v>
      </c>
      <c r="E140" s="48">
        <v>5219</v>
      </c>
      <c r="F140" s="49" t="s">
        <v>213</v>
      </c>
      <c r="G140" s="48">
        <v>5140</v>
      </c>
      <c r="H140" s="50">
        <v>0</v>
      </c>
      <c r="I140" s="48">
        <v>5140</v>
      </c>
      <c r="J140" s="50">
        <v>0</v>
      </c>
      <c r="K140" s="48">
        <v>5602</v>
      </c>
      <c r="L140" s="9">
        <f>SUM(J140:K140)</f>
        <v>5602</v>
      </c>
    </row>
    <row r="141" spans="1:12" ht="25.5">
      <c r="A141" s="3"/>
      <c r="B141" s="46" t="s">
        <v>90</v>
      </c>
      <c r="C141" s="47" t="s">
        <v>23</v>
      </c>
      <c r="D141" s="50">
        <v>0</v>
      </c>
      <c r="E141" s="48">
        <v>103</v>
      </c>
      <c r="F141" s="49" t="s">
        <v>213</v>
      </c>
      <c r="G141" s="48">
        <v>90</v>
      </c>
      <c r="H141" s="50">
        <v>0</v>
      </c>
      <c r="I141" s="48">
        <v>90</v>
      </c>
      <c r="J141" s="50">
        <v>0</v>
      </c>
      <c r="K141" s="48">
        <v>90</v>
      </c>
      <c r="L141" s="9">
        <f>SUM(J141:K141)</f>
        <v>90</v>
      </c>
    </row>
    <row r="142" spans="1:12" ht="25.5">
      <c r="A142" s="3"/>
      <c r="B142" s="46" t="s">
        <v>91</v>
      </c>
      <c r="C142" s="47" t="s">
        <v>25</v>
      </c>
      <c r="D142" s="50">
        <v>0</v>
      </c>
      <c r="E142" s="48">
        <v>255</v>
      </c>
      <c r="F142" s="49" t="s">
        <v>213</v>
      </c>
      <c r="G142" s="48">
        <v>270</v>
      </c>
      <c r="H142" s="50">
        <v>0</v>
      </c>
      <c r="I142" s="48">
        <v>270</v>
      </c>
      <c r="J142" s="50">
        <v>0</v>
      </c>
      <c r="K142" s="48">
        <v>310</v>
      </c>
      <c r="L142" s="9">
        <f>SUM(J142:K142)</f>
        <v>310</v>
      </c>
    </row>
    <row r="143" spans="1:12" ht="25.5">
      <c r="A143" s="3"/>
      <c r="B143" s="46" t="s">
        <v>92</v>
      </c>
      <c r="C143" s="47" t="s">
        <v>190</v>
      </c>
      <c r="D143" s="54">
        <v>0</v>
      </c>
      <c r="E143" s="52">
        <v>50</v>
      </c>
      <c r="F143" s="53" t="s">
        <v>213</v>
      </c>
      <c r="G143" s="52">
        <v>50</v>
      </c>
      <c r="H143" s="54">
        <v>0</v>
      </c>
      <c r="I143" s="52">
        <v>50</v>
      </c>
      <c r="J143" s="54">
        <v>0</v>
      </c>
      <c r="K143" s="52">
        <v>50</v>
      </c>
      <c r="L143" s="9">
        <f>SUM(J143:K143)</f>
        <v>50</v>
      </c>
    </row>
    <row r="144" spans="1:12" ht="12.75">
      <c r="A144" s="3" t="s">
        <v>16</v>
      </c>
      <c r="B144" s="3">
        <v>55</v>
      </c>
      <c r="C144" s="47" t="s">
        <v>88</v>
      </c>
      <c r="D144" s="57">
        <f aca="true" t="shared" si="21" ref="D144:L144">SUM(D140:D143)</f>
        <v>0</v>
      </c>
      <c r="E144" s="56">
        <f t="shared" si="21"/>
        <v>5627</v>
      </c>
      <c r="F144" s="57">
        <f t="shared" si="21"/>
        <v>0</v>
      </c>
      <c r="G144" s="56">
        <f t="shared" si="21"/>
        <v>5550</v>
      </c>
      <c r="H144" s="57">
        <f t="shared" si="21"/>
        <v>0</v>
      </c>
      <c r="I144" s="56">
        <f t="shared" si="21"/>
        <v>5550</v>
      </c>
      <c r="J144" s="57">
        <f t="shared" si="21"/>
        <v>0</v>
      </c>
      <c r="K144" s="56">
        <f t="shared" si="21"/>
        <v>6052</v>
      </c>
      <c r="L144" s="56">
        <f t="shared" si="21"/>
        <v>6052</v>
      </c>
    </row>
    <row r="145" spans="1:12" ht="16.5" customHeight="1">
      <c r="A145" s="3"/>
      <c r="B145" s="3"/>
      <c r="C145" s="47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2.75">
      <c r="A146" s="3"/>
      <c r="B146" s="3">
        <v>57</v>
      </c>
      <c r="C146" s="47" t="s">
        <v>93</v>
      </c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25.5">
      <c r="A147" s="3"/>
      <c r="B147" s="46" t="s">
        <v>94</v>
      </c>
      <c r="C147" s="47" t="s">
        <v>56</v>
      </c>
      <c r="D147" s="50">
        <v>0</v>
      </c>
      <c r="E147" s="48">
        <v>4159</v>
      </c>
      <c r="F147" s="49" t="s">
        <v>213</v>
      </c>
      <c r="G147" s="48">
        <v>3173</v>
      </c>
      <c r="H147" s="50">
        <v>0</v>
      </c>
      <c r="I147" s="48">
        <v>3743</v>
      </c>
      <c r="J147" s="50">
        <v>0</v>
      </c>
      <c r="K147" s="48">
        <v>4002</v>
      </c>
      <c r="L147" s="9">
        <f>SUM(J147:K147)</f>
        <v>4002</v>
      </c>
    </row>
    <row r="148" spans="1:12" ht="25.5">
      <c r="A148" s="3"/>
      <c r="B148" s="46" t="s">
        <v>95</v>
      </c>
      <c r="C148" s="47" t="s">
        <v>23</v>
      </c>
      <c r="D148" s="50">
        <v>0</v>
      </c>
      <c r="E148" s="48">
        <v>137</v>
      </c>
      <c r="F148" s="49" t="s">
        <v>213</v>
      </c>
      <c r="G148" s="48">
        <v>135</v>
      </c>
      <c r="H148" s="50">
        <v>0</v>
      </c>
      <c r="I148" s="48">
        <v>135</v>
      </c>
      <c r="J148" s="50">
        <v>0</v>
      </c>
      <c r="K148" s="48">
        <v>135</v>
      </c>
      <c r="L148" s="9">
        <f>SUM(J148:K148)</f>
        <v>135</v>
      </c>
    </row>
    <row r="149" spans="1:12" ht="25.5">
      <c r="A149" s="3"/>
      <c r="B149" s="46" t="s">
        <v>96</v>
      </c>
      <c r="C149" s="47" t="s">
        <v>25</v>
      </c>
      <c r="D149" s="50">
        <v>0</v>
      </c>
      <c r="E149" s="48">
        <v>400</v>
      </c>
      <c r="F149" s="49" t="s">
        <v>213</v>
      </c>
      <c r="G149" s="48">
        <v>360</v>
      </c>
      <c r="H149" s="50">
        <v>0</v>
      </c>
      <c r="I149" s="48">
        <v>360</v>
      </c>
      <c r="J149" s="50">
        <v>0</v>
      </c>
      <c r="K149" s="48">
        <v>400</v>
      </c>
      <c r="L149" s="9">
        <f>SUM(J149:K149)</f>
        <v>400</v>
      </c>
    </row>
    <row r="150" spans="1:12" ht="12.75">
      <c r="A150" s="3"/>
      <c r="B150" s="46" t="s">
        <v>97</v>
      </c>
      <c r="C150" s="47" t="s">
        <v>190</v>
      </c>
      <c r="D150" s="50">
        <v>0</v>
      </c>
      <c r="E150" s="48">
        <v>1</v>
      </c>
      <c r="F150" s="49" t="s">
        <v>213</v>
      </c>
      <c r="G150" s="48">
        <v>40</v>
      </c>
      <c r="H150" s="50">
        <v>0</v>
      </c>
      <c r="I150" s="48">
        <v>40</v>
      </c>
      <c r="J150" s="50">
        <v>0</v>
      </c>
      <c r="K150" s="48">
        <v>40</v>
      </c>
      <c r="L150" s="9">
        <f>SUM(J150:K150)</f>
        <v>40</v>
      </c>
    </row>
    <row r="151" spans="1:12" ht="12.75">
      <c r="A151" s="3" t="s">
        <v>16</v>
      </c>
      <c r="B151" s="3">
        <v>57</v>
      </c>
      <c r="C151" s="47" t="s">
        <v>93</v>
      </c>
      <c r="D151" s="57">
        <f aca="true" t="shared" si="22" ref="D151:L151">SUM(D147:D150)</f>
        <v>0</v>
      </c>
      <c r="E151" s="56">
        <f t="shared" si="22"/>
        <v>4697</v>
      </c>
      <c r="F151" s="57">
        <f t="shared" si="22"/>
        <v>0</v>
      </c>
      <c r="G151" s="56">
        <f t="shared" si="22"/>
        <v>3708</v>
      </c>
      <c r="H151" s="57">
        <f t="shared" si="22"/>
        <v>0</v>
      </c>
      <c r="I151" s="56">
        <f t="shared" si="22"/>
        <v>4278</v>
      </c>
      <c r="J151" s="57">
        <f t="shared" si="22"/>
        <v>0</v>
      </c>
      <c r="K151" s="56">
        <f t="shared" si="22"/>
        <v>4577</v>
      </c>
      <c r="L151" s="56">
        <f t="shared" si="22"/>
        <v>4577</v>
      </c>
    </row>
    <row r="152" spans="1:12" ht="12.75">
      <c r="A152" s="3" t="s">
        <v>16</v>
      </c>
      <c r="B152" s="3">
        <v>60</v>
      </c>
      <c r="C152" s="47" t="s">
        <v>73</v>
      </c>
      <c r="D152" s="65">
        <f aca="true" t="shared" si="23" ref="D152:L152">D153</f>
        <v>0</v>
      </c>
      <c r="E152" s="66">
        <f t="shared" si="23"/>
        <v>25871</v>
      </c>
      <c r="F152" s="65">
        <f t="shared" si="23"/>
        <v>0</v>
      </c>
      <c r="G152" s="66">
        <f t="shared" si="23"/>
        <v>22205</v>
      </c>
      <c r="H152" s="65">
        <f t="shared" si="23"/>
        <v>0</v>
      </c>
      <c r="I152" s="66">
        <f t="shared" si="23"/>
        <v>23194</v>
      </c>
      <c r="J152" s="65">
        <f t="shared" si="23"/>
        <v>0</v>
      </c>
      <c r="K152" s="66">
        <f t="shared" si="23"/>
        <v>25468</v>
      </c>
      <c r="L152" s="66">
        <f t="shared" si="23"/>
        <v>25468</v>
      </c>
    </row>
    <row r="153" spans="1:12" ht="12.75">
      <c r="A153" s="3" t="s">
        <v>16</v>
      </c>
      <c r="B153" s="58">
        <v>0.094</v>
      </c>
      <c r="C153" s="59" t="s">
        <v>98</v>
      </c>
      <c r="D153" s="65">
        <f aca="true" t="shared" si="24" ref="D153:J153">D151+D144+D137+D130+D124</f>
        <v>0</v>
      </c>
      <c r="E153" s="66">
        <f t="shared" si="24"/>
        <v>25871</v>
      </c>
      <c r="F153" s="65">
        <f t="shared" si="24"/>
        <v>0</v>
      </c>
      <c r="G153" s="66">
        <f t="shared" si="24"/>
        <v>22205</v>
      </c>
      <c r="H153" s="65">
        <f t="shared" si="24"/>
        <v>0</v>
      </c>
      <c r="I153" s="66">
        <f t="shared" si="24"/>
        <v>23194</v>
      </c>
      <c r="J153" s="65">
        <f t="shared" si="24"/>
        <v>0</v>
      </c>
      <c r="K153" s="66">
        <f>K151+K144+K137+K130+K124</f>
        <v>25468</v>
      </c>
      <c r="L153" s="66">
        <f>L151+L144+L137+L130+L124</f>
        <v>25468</v>
      </c>
    </row>
    <row r="154" spans="1:12" ht="12.75">
      <c r="A154" s="82" t="s">
        <v>16</v>
      </c>
      <c r="B154" s="76">
        <v>2053</v>
      </c>
      <c r="C154" s="59" t="s">
        <v>5</v>
      </c>
      <c r="D154" s="57">
        <f aca="true" t="shared" si="25" ref="D154:L154">D153+D115</f>
        <v>0</v>
      </c>
      <c r="E154" s="56">
        <f t="shared" si="25"/>
        <v>86267</v>
      </c>
      <c r="F154" s="57">
        <f t="shared" si="25"/>
        <v>0</v>
      </c>
      <c r="G154" s="56">
        <f t="shared" si="25"/>
        <v>72998</v>
      </c>
      <c r="H154" s="57">
        <f t="shared" si="25"/>
        <v>0</v>
      </c>
      <c r="I154" s="56">
        <f t="shared" si="25"/>
        <v>76678</v>
      </c>
      <c r="J154" s="57">
        <f t="shared" si="25"/>
        <v>0</v>
      </c>
      <c r="K154" s="56">
        <f t="shared" si="25"/>
        <v>84381</v>
      </c>
      <c r="L154" s="56">
        <f t="shared" si="25"/>
        <v>84381</v>
      </c>
    </row>
    <row r="155" spans="1:12" ht="12.75">
      <c r="A155" s="82"/>
      <c r="B155" s="76"/>
      <c r="C155" s="59"/>
      <c r="D155" s="54"/>
      <c r="E155" s="52"/>
      <c r="F155" s="54"/>
      <c r="G155" s="52"/>
      <c r="H155" s="54"/>
      <c r="I155" s="52"/>
      <c r="J155" s="54"/>
      <c r="K155" s="52"/>
      <c r="L155" s="52"/>
    </row>
    <row r="156" spans="1:12" ht="12.75">
      <c r="A156" s="82"/>
      <c r="B156" s="76"/>
      <c r="C156" s="59"/>
      <c r="D156" s="54"/>
      <c r="E156" s="52"/>
      <c r="F156" s="54"/>
      <c r="G156" s="52"/>
      <c r="H156" s="54"/>
      <c r="I156" s="52"/>
      <c r="J156" s="54"/>
      <c r="K156" s="52"/>
      <c r="L156" s="52"/>
    </row>
    <row r="157" spans="1:12" ht="12.75">
      <c r="A157" s="82"/>
      <c r="B157" s="83">
        <v>2070</v>
      </c>
      <c r="C157" s="84" t="s">
        <v>228</v>
      </c>
      <c r="D157" s="54"/>
      <c r="E157" s="52"/>
      <c r="F157" s="54"/>
      <c r="G157" s="52"/>
      <c r="H157" s="54"/>
      <c r="I157" s="52"/>
      <c r="J157" s="54"/>
      <c r="K157" s="52"/>
      <c r="L157" s="52"/>
    </row>
    <row r="158" spans="1:12" ht="12.75">
      <c r="A158" s="82"/>
      <c r="B158" s="85">
        <v>0.106</v>
      </c>
      <c r="C158" s="59" t="s">
        <v>229</v>
      </c>
      <c r="D158" s="54"/>
      <c r="E158" s="52"/>
      <c r="F158" s="54"/>
      <c r="G158" s="52"/>
      <c r="H158" s="54"/>
      <c r="I158" s="52"/>
      <c r="J158" s="54"/>
      <c r="K158" s="52"/>
      <c r="L158" s="52"/>
    </row>
    <row r="159" spans="1:12" ht="27.75" customHeight="1">
      <c r="A159" s="82"/>
      <c r="B159" s="3">
        <v>81</v>
      </c>
      <c r="C159" s="47" t="s">
        <v>233</v>
      </c>
      <c r="D159" s="54"/>
      <c r="E159" s="52"/>
      <c r="F159" s="54"/>
      <c r="G159" s="52"/>
      <c r="H159" s="54"/>
      <c r="I159" s="52"/>
      <c r="J159" s="54"/>
      <c r="K159" s="52"/>
      <c r="L159" s="52"/>
    </row>
    <row r="160" spans="1:12" ht="12.75">
      <c r="A160" s="82"/>
      <c r="B160" s="86" t="s">
        <v>231</v>
      </c>
      <c r="C160" s="47" t="s">
        <v>232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3">
        <v>100</v>
      </c>
      <c r="K160" s="54">
        <v>0</v>
      </c>
      <c r="L160" s="52">
        <f>SUM(J160:K160)</f>
        <v>100</v>
      </c>
    </row>
    <row r="161" spans="1:12" ht="12.75">
      <c r="A161" s="82"/>
      <c r="B161" s="86" t="s">
        <v>230</v>
      </c>
      <c r="C161" s="47" t="s">
        <v>27</v>
      </c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3">
        <v>1060</v>
      </c>
      <c r="K161" s="54">
        <v>0</v>
      </c>
      <c r="L161" s="52">
        <f>SUM(J161:K161)</f>
        <v>1060</v>
      </c>
    </row>
    <row r="162" spans="1:12" ht="27.75" customHeight="1">
      <c r="A162" s="82" t="s">
        <v>16</v>
      </c>
      <c r="B162" s="3">
        <v>81</v>
      </c>
      <c r="C162" s="47" t="s">
        <v>233</v>
      </c>
      <c r="D162" s="57">
        <f>SUM(D160:D161)</f>
        <v>0</v>
      </c>
      <c r="E162" s="57">
        <f aca="true" t="shared" si="26" ref="E162:K162">SUM(E160:E161)</f>
        <v>0</v>
      </c>
      <c r="F162" s="57">
        <f t="shared" si="26"/>
        <v>0</v>
      </c>
      <c r="G162" s="57">
        <f t="shared" si="26"/>
        <v>0</v>
      </c>
      <c r="H162" s="57">
        <f t="shared" si="26"/>
        <v>0</v>
      </c>
      <c r="I162" s="57">
        <f t="shared" si="26"/>
        <v>0</v>
      </c>
      <c r="J162" s="87">
        <f t="shared" si="26"/>
        <v>1160</v>
      </c>
      <c r="K162" s="57">
        <f t="shared" si="26"/>
        <v>0</v>
      </c>
      <c r="L162" s="56">
        <f>SUM(J162:K162)</f>
        <v>1160</v>
      </c>
    </row>
    <row r="163" spans="1:12" ht="12.75">
      <c r="A163" s="82" t="s">
        <v>16</v>
      </c>
      <c r="B163" s="85">
        <v>0.106</v>
      </c>
      <c r="C163" s="59" t="s">
        <v>229</v>
      </c>
      <c r="D163" s="57">
        <f>D162</f>
        <v>0</v>
      </c>
      <c r="E163" s="57">
        <f aca="true" t="shared" si="27" ref="E163:K164">E162</f>
        <v>0</v>
      </c>
      <c r="F163" s="57">
        <f t="shared" si="27"/>
        <v>0</v>
      </c>
      <c r="G163" s="57">
        <f t="shared" si="27"/>
        <v>0</v>
      </c>
      <c r="H163" s="57">
        <f t="shared" si="27"/>
        <v>0</v>
      </c>
      <c r="I163" s="57">
        <f t="shared" si="27"/>
        <v>0</v>
      </c>
      <c r="J163" s="87">
        <f t="shared" si="27"/>
        <v>1160</v>
      </c>
      <c r="K163" s="57">
        <f t="shared" si="27"/>
        <v>0</v>
      </c>
      <c r="L163" s="56">
        <f>SUM(J163:K163)</f>
        <v>1160</v>
      </c>
    </row>
    <row r="164" spans="1:12" ht="12.75">
      <c r="A164" s="88" t="s">
        <v>16</v>
      </c>
      <c r="B164" s="89">
        <v>2070</v>
      </c>
      <c r="C164" s="90" t="s">
        <v>228</v>
      </c>
      <c r="D164" s="57">
        <f>D163</f>
        <v>0</v>
      </c>
      <c r="E164" s="57">
        <f t="shared" si="27"/>
        <v>0</v>
      </c>
      <c r="F164" s="57">
        <f t="shared" si="27"/>
        <v>0</v>
      </c>
      <c r="G164" s="57">
        <f t="shared" si="27"/>
        <v>0</v>
      </c>
      <c r="H164" s="57">
        <f t="shared" si="27"/>
        <v>0</v>
      </c>
      <c r="I164" s="57">
        <f t="shared" si="27"/>
        <v>0</v>
      </c>
      <c r="J164" s="87">
        <f t="shared" si="27"/>
        <v>1160</v>
      </c>
      <c r="K164" s="57">
        <f t="shared" si="27"/>
        <v>0</v>
      </c>
      <c r="L164" s="56">
        <f>SUM(J164:K164)</f>
        <v>1160</v>
      </c>
    </row>
    <row r="165" spans="1:12" ht="12.75">
      <c r="A165" s="82"/>
      <c r="B165" s="85"/>
      <c r="C165" s="59"/>
      <c r="D165" s="54"/>
      <c r="E165" s="52"/>
      <c r="F165" s="54"/>
      <c r="G165" s="52"/>
      <c r="H165" s="54"/>
      <c r="I165" s="52"/>
      <c r="J165" s="54"/>
      <c r="K165" s="52"/>
      <c r="L165" s="52"/>
    </row>
    <row r="166" spans="1:12" ht="12.75">
      <c r="A166" s="82"/>
      <c r="B166" s="3"/>
      <c r="C166" s="47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25.5">
      <c r="A167" s="3" t="s">
        <v>18</v>
      </c>
      <c r="B167" s="76">
        <v>2245</v>
      </c>
      <c r="C167" s="59" t="s">
        <v>192</v>
      </c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3"/>
      <c r="B168" s="91">
        <v>2</v>
      </c>
      <c r="C168" s="47" t="s">
        <v>193</v>
      </c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3"/>
      <c r="B169" s="58">
        <v>2.101</v>
      </c>
      <c r="C169" s="59" t="s">
        <v>194</v>
      </c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3"/>
      <c r="B170" s="46" t="s">
        <v>99</v>
      </c>
      <c r="C170" s="3" t="s">
        <v>100</v>
      </c>
      <c r="D170" s="50">
        <v>0</v>
      </c>
      <c r="E170" s="48">
        <v>5500</v>
      </c>
      <c r="F170" s="49" t="s">
        <v>213</v>
      </c>
      <c r="G170" s="48">
        <v>10000</v>
      </c>
      <c r="H170" s="50">
        <v>0</v>
      </c>
      <c r="I170" s="48">
        <v>10000</v>
      </c>
      <c r="J170" s="50">
        <v>0</v>
      </c>
      <c r="K170" s="48">
        <v>10000</v>
      </c>
      <c r="L170" s="9">
        <f>SUM(J170:K170)</f>
        <v>10000</v>
      </c>
    </row>
    <row r="171" spans="1:12" ht="12.75">
      <c r="A171" s="3" t="s">
        <v>16</v>
      </c>
      <c r="B171" s="58">
        <v>2.101</v>
      </c>
      <c r="C171" s="59" t="s">
        <v>194</v>
      </c>
      <c r="D171" s="57">
        <f aca="true" t="shared" si="28" ref="D171:L171">D170</f>
        <v>0</v>
      </c>
      <c r="E171" s="56">
        <f t="shared" si="28"/>
        <v>5500</v>
      </c>
      <c r="F171" s="87" t="str">
        <f t="shared" si="28"/>
        <v> -</v>
      </c>
      <c r="G171" s="56">
        <f t="shared" si="28"/>
        <v>10000</v>
      </c>
      <c r="H171" s="57">
        <f t="shared" si="28"/>
        <v>0</v>
      </c>
      <c r="I171" s="56">
        <f t="shared" si="28"/>
        <v>10000</v>
      </c>
      <c r="J171" s="57">
        <f t="shared" si="28"/>
        <v>0</v>
      </c>
      <c r="K171" s="56">
        <f t="shared" si="28"/>
        <v>10000</v>
      </c>
      <c r="L171" s="56">
        <f t="shared" si="28"/>
        <v>10000</v>
      </c>
    </row>
    <row r="172" spans="1:12" ht="12.75">
      <c r="A172" s="3"/>
      <c r="B172" s="92"/>
      <c r="C172" s="3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3"/>
      <c r="B173" s="58">
        <v>2.102</v>
      </c>
      <c r="C173" s="93" t="s">
        <v>195</v>
      </c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3"/>
      <c r="B174" s="46" t="s">
        <v>101</v>
      </c>
      <c r="C174" s="3" t="s">
        <v>102</v>
      </c>
      <c r="D174" s="50">
        <v>0</v>
      </c>
      <c r="E174" s="50">
        <v>0</v>
      </c>
      <c r="F174" s="49" t="s">
        <v>213</v>
      </c>
      <c r="G174" s="48">
        <v>10</v>
      </c>
      <c r="H174" s="50">
        <v>0</v>
      </c>
      <c r="I174" s="48">
        <v>10</v>
      </c>
      <c r="J174" s="50">
        <v>0</v>
      </c>
      <c r="K174" s="48">
        <v>10</v>
      </c>
      <c r="L174" s="9">
        <f>SUM(J174:K174)</f>
        <v>10</v>
      </c>
    </row>
    <row r="175" spans="1:12" ht="12.75">
      <c r="A175" s="3" t="s">
        <v>16</v>
      </c>
      <c r="B175" s="58">
        <v>2.102</v>
      </c>
      <c r="C175" s="93" t="s">
        <v>195</v>
      </c>
      <c r="D175" s="57">
        <f aca="true" t="shared" si="29" ref="D175:L175">D174</f>
        <v>0</v>
      </c>
      <c r="E175" s="57">
        <f t="shared" si="29"/>
        <v>0</v>
      </c>
      <c r="F175" s="87" t="str">
        <f t="shared" si="29"/>
        <v> -</v>
      </c>
      <c r="G175" s="56">
        <f t="shared" si="29"/>
        <v>10</v>
      </c>
      <c r="H175" s="57">
        <f t="shared" si="29"/>
        <v>0</v>
      </c>
      <c r="I175" s="56">
        <f t="shared" si="29"/>
        <v>10</v>
      </c>
      <c r="J175" s="57">
        <f t="shared" si="29"/>
        <v>0</v>
      </c>
      <c r="K175" s="56">
        <f t="shared" si="29"/>
        <v>10</v>
      </c>
      <c r="L175" s="56">
        <f t="shared" si="29"/>
        <v>10</v>
      </c>
    </row>
    <row r="176" spans="1:12" ht="12.75">
      <c r="A176" s="3"/>
      <c r="B176" s="92"/>
      <c r="C176" s="3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3"/>
      <c r="B177" s="58">
        <v>2.104</v>
      </c>
      <c r="C177" s="93" t="s">
        <v>196</v>
      </c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3"/>
      <c r="B178" s="46" t="s">
        <v>103</v>
      </c>
      <c r="C178" s="3" t="s">
        <v>104</v>
      </c>
      <c r="D178" s="54">
        <v>0</v>
      </c>
      <c r="E178" s="54">
        <v>0</v>
      </c>
      <c r="F178" s="53" t="s">
        <v>213</v>
      </c>
      <c r="G178" s="52">
        <v>10</v>
      </c>
      <c r="H178" s="54">
        <v>0</v>
      </c>
      <c r="I178" s="52">
        <v>10</v>
      </c>
      <c r="J178" s="54">
        <v>0</v>
      </c>
      <c r="K178" s="52">
        <v>10</v>
      </c>
      <c r="L178" s="60">
        <f>SUM(J178:K178)</f>
        <v>10</v>
      </c>
    </row>
    <row r="179" spans="1:12" ht="12.75">
      <c r="A179" s="3" t="s">
        <v>16</v>
      </c>
      <c r="B179" s="58">
        <v>2.104</v>
      </c>
      <c r="C179" s="93" t="s">
        <v>196</v>
      </c>
      <c r="D179" s="57">
        <f aca="true" t="shared" si="30" ref="D179:L179">D178</f>
        <v>0</v>
      </c>
      <c r="E179" s="57">
        <f t="shared" si="30"/>
        <v>0</v>
      </c>
      <c r="F179" s="87" t="str">
        <f t="shared" si="30"/>
        <v> -</v>
      </c>
      <c r="G179" s="56">
        <f t="shared" si="30"/>
        <v>10</v>
      </c>
      <c r="H179" s="57">
        <f t="shared" si="30"/>
        <v>0</v>
      </c>
      <c r="I179" s="56">
        <f t="shared" si="30"/>
        <v>10</v>
      </c>
      <c r="J179" s="57">
        <f t="shared" si="30"/>
        <v>0</v>
      </c>
      <c r="K179" s="56">
        <f t="shared" si="30"/>
        <v>10</v>
      </c>
      <c r="L179" s="56">
        <f t="shared" si="30"/>
        <v>10</v>
      </c>
    </row>
    <row r="180" spans="1:12" ht="2.25" customHeight="1">
      <c r="A180" s="3"/>
      <c r="B180" s="58"/>
      <c r="C180" s="93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3"/>
      <c r="B181" s="58">
        <v>2.105</v>
      </c>
      <c r="C181" s="93" t="s">
        <v>197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3"/>
      <c r="B182" s="46" t="s">
        <v>105</v>
      </c>
      <c r="C182" s="3" t="s">
        <v>106</v>
      </c>
      <c r="D182" s="54">
        <v>0</v>
      </c>
      <c r="E182" s="50">
        <v>0</v>
      </c>
      <c r="F182" s="49" t="s">
        <v>213</v>
      </c>
      <c r="G182" s="48">
        <v>10</v>
      </c>
      <c r="H182" s="50">
        <v>0</v>
      </c>
      <c r="I182" s="48">
        <v>10</v>
      </c>
      <c r="J182" s="50">
        <v>0</v>
      </c>
      <c r="K182" s="48">
        <v>10</v>
      </c>
      <c r="L182" s="9">
        <f>SUM(J182:K182)</f>
        <v>10</v>
      </c>
    </row>
    <row r="183" spans="1:12" ht="12.75">
      <c r="A183" s="3" t="s">
        <v>16</v>
      </c>
      <c r="B183" s="58">
        <v>2.105</v>
      </c>
      <c r="C183" s="93" t="s">
        <v>197</v>
      </c>
      <c r="D183" s="57">
        <f aca="true" t="shared" si="31" ref="D183:L183">D182</f>
        <v>0</v>
      </c>
      <c r="E183" s="57">
        <f t="shared" si="31"/>
        <v>0</v>
      </c>
      <c r="F183" s="87" t="str">
        <f t="shared" si="31"/>
        <v> -</v>
      </c>
      <c r="G183" s="56">
        <f t="shared" si="31"/>
        <v>10</v>
      </c>
      <c r="H183" s="57">
        <f t="shared" si="31"/>
        <v>0</v>
      </c>
      <c r="I183" s="56">
        <f t="shared" si="31"/>
        <v>10</v>
      </c>
      <c r="J183" s="57">
        <f t="shared" si="31"/>
        <v>0</v>
      </c>
      <c r="K183" s="56">
        <f t="shared" si="31"/>
        <v>10</v>
      </c>
      <c r="L183" s="56">
        <f t="shared" si="31"/>
        <v>10</v>
      </c>
    </row>
    <row r="184" spans="1:12" ht="10.5" customHeight="1">
      <c r="A184" s="3"/>
      <c r="B184" s="58"/>
      <c r="C184" s="93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25.5">
      <c r="A185" s="3"/>
      <c r="B185" s="58">
        <v>2.106</v>
      </c>
      <c r="C185" s="93" t="s">
        <v>198</v>
      </c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3"/>
      <c r="B186" s="46" t="s">
        <v>107</v>
      </c>
      <c r="C186" s="3" t="s">
        <v>108</v>
      </c>
      <c r="D186" s="65">
        <v>0</v>
      </c>
      <c r="E186" s="94">
        <v>23958</v>
      </c>
      <c r="F186" s="67" t="s">
        <v>213</v>
      </c>
      <c r="G186" s="66">
        <v>10</v>
      </c>
      <c r="H186" s="65">
        <v>0</v>
      </c>
      <c r="I186" s="66">
        <v>10</v>
      </c>
      <c r="J186" s="65">
        <v>0</v>
      </c>
      <c r="K186" s="66">
        <v>10</v>
      </c>
      <c r="L186" s="68">
        <f>SUM(J186:K186)</f>
        <v>10</v>
      </c>
    </row>
    <row r="187" spans="1:12" ht="25.5">
      <c r="A187" s="3" t="s">
        <v>16</v>
      </c>
      <c r="B187" s="58">
        <v>2.106</v>
      </c>
      <c r="C187" s="93" t="s">
        <v>198</v>
      </c>
      <c r="D187" s="65">
        <f aca="true" t="shared" si="32" ref="D187:L187">D186</f>
        <v>0</v>
      </c>
      <c r="E187" s="66">
        <f t="shared" si="32"/>
        <v>23958</v>
      </c>
      <c r="F187" s="67" t="str">
        <f t="shared" si="32"/>
        <v> -</v>
      </c>
      <c r="G187" s="66">
        <f t="shared" si="32"/>
        <v>10</v>
      </c>
      <c r="H187" s="65">
        <f t="shared" si="32"/>
        <v>0</v>
      </c>
      <c r="I187" s="66">
        <f t="shared" si="32"/>
        <v>10</v>
      </c>
      <c r="J187" s="65">
        <f t="shared" si="32"/>
        <v>0</v>
      </c>
      <c r="K187" s="66">
        <f t="shared" si="32"/>
        <v>10</v>
      </c>
      <c r="L187" s="66">
        <f t="shared" si="32"/>
        <v>10</v>
      </c>
    </row>
    <row r="188" spans="1:12" ht="10.5" customHeight="1">
      <c r="A188" s="3"/>
      <c r="B188" s="92"/>
      <c r="C188" s="3"/>
      <c r="D188" s="9"/>
      <c r="E188" s="12"/>
      <c r="F188" s="9"/>
      <c r="G188" s="9"/>
      <c r="H188" s="9"/>
      <c r="I188" s="9"/>
      <c r="J188" s="9"/>
      <c r="K188" s="9"/>
      <c r="L188" s="9"/>
    </row>
    <row r="189" spans="1:12" ht="25.5">
      <c r="A189" s="3"/>
      <c r="B189" s="58">
        <v>2.107</v>
      </c>
      <c r="C189" s="93" t="s">
        <v>199</v>
      </c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25.5">
      <c r="A190" s="3"/>
      <c r="B190" s="46" t="s">
        <v>109</v>
      </c>
      <c r="C190" s="3" t="s">
        <v>155</v>
      </c>
      <c r="D190" s="50">
        <v>0</v>
      </c>
      <c r="E190" s="50">
        <v>0</v>
      </c>
      <c r="F190" s="49" t="s">
        <v>213</v>
      </c>
      <c r="G190" s="48">
        <v>10</v>
      </c>
      <c r="H190" s="50">
        <v>0</v>
      </c>
      <c r="I190" s="48">
        <v>10</v>
      </c>
      <c r="J190" s="50">
        <v>0</v>
      </c>
      <c r="K190" s="48">
        <v>10</v>
      </c>
      <c r="L190" s="9">
        <f>SUM(J190:K190)</f>
        <v>10</v>
      </c>
    </row>
    <row r="191" spans="1:12" ht="25.5">
      <c r="A191" s="3" t="s">
        <v>16</v>
      </c>
      <c r="B191" s="58">
        <v>2.107</v>
      </c>
      <c r="C191" s="93" t="s">
        <v>199</v>
      </c>
      <c r="D191" s="57">
        <f aca="true" t="shared" si="33" ref="D191:L191">D190</f>
        <v>0</v>
      </c>
      <c r="E191" s="57">
        <f t="shared" si="33"/>
        <v>0</v>
      </c>
      <c r="F191" s="87" t="str">
        <f t="shared" si="33"/>
        <v> -</v>
      </c>
      <c r="G191" s="56">
        <f t="shared" si="33"/>
        <v>10</v>
      </c>
      <c r="H191" s="57">
        <f t="shared" si="33"/>
        <v>0</v>
      </c>
      <c r="I191" s="56">
        <f t="shared" si="33"/>
        <v>10</v>
      </c>
      <c r="J191" s="57">
        <f t="shared" si="33"/>
        <v>0</v>
      </c>
      <c r="K191" s="56">
        <f t="shared" si="33"/>
        <v>10</v>
      </c>
      <c r="L191" s="56">
        <f t="shared" si="33"/>
        <v>10</v>
      </c>
    </row>
    <row r="192" spans="1:12" ht="10.5" customHeight="1">
      <c r="A192" s="3"/>
      <c r="B192" s="92"/>
      <c r="C192" s="3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25.5">
      <c r="A193" s="3"/>
      <c r="B193" s="58">
        <v>2.108</v>
      </c>
      <c r="C193" s="93" t="s">
        <v>200</v>
      </c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62"/>
      <c r="B194" s="63" t="s">
        <v>110</v>
      </c>
      <c r="C194" s="62" t="s">
        <v>111</v>
      </c>
      <c r="D194" s="65">
        <v>0</v>
      </c>
      <c r="E194" s="65">
        <v>0</v>
      </c>
      <c r="F194" s="67" t="s">
        <v>213</v>
      </c>
      <c r="G194" s="66">
        <v>10</v>
      </c>
      <c r="H194" s="65">
        <v>0</v>
      </c>
      <c r="I194" s="66">
        <v>10</v>
      </c>
      <c r="J194" s="65">
        <v>0</v>
      </c>
      <c r="K194" s="66">
        <v>10</v>
      </c>
      <c r="L194" s="68">
        <f>SUM(J194:K194)</f>
        <v>10</v>
      </c>
    </row>
    <row r="195" spans="1:12" ht="25.5">
      <c r="A195" s="69" t="s">
        <v>16</v>
      </c>
      <c r="B195" s="95">
        <v>2.108</v>
      </c>
      <c r="C195" s="96" t="s">
        <v>200</v>
      </c>
      <c r="D195" s="57">
        <f aca="true" t="shared" si="34" ref="D195:L195">D194</f>
        <v>0</v>
      </c>
      <c r="E195" s="57">
        <f t="shared" si="34"/>
        <v>0</v>
      </c>
      <c r="F195" s="87" t="str">
        <f t="shared" si="34"/>
        <v> -</v>
      </c>
      <c r="G195" s="56">
        <f t="shared" si="34"/>
        <v>10</v>
      </c>
      <c r="H195" s="57">
        <f t="shared" si="34"/>
        <v>0</v>
      </c>
      <c r="I195" s="56">
        <f t="shared" si="34"/>
        <v>10</v>
      </c>
      <c r="J195" s="57">
        <f t="shared" si="34"/>
        <v>0</v>
      </c>
      <c r="K195" s="56">
        <f t="shared" si="34"/>
        <v>10</v>
      </c>
      <c r="L195" s="56">
        <f t="shared" si="34"/>
        <v>10</v>
      </c>
    </row>
    <row r="196" spans="1:12" ht="10.5" customHeight="1">
      <c r="A196" s="3"/>
      <c r="B196" s="92"/>
      <c r="C196" s="3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38.25">
      <c r="A197" s="3"/>
      <c r="B197" s="58">
        <v>2.109</v>
      </c>
      <c r="C197" s="93" t="s">
        <v>201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25.5">
      <c r="A198" s="3"/>
      <c r="B198" s="46" t="s">
        <v>112</v>
      </c>
      <c r="C198" s="82" t="s">
        <v>176</v>
      </c>
      <c r="D198" s="50">
        <v>0</v>
      </c>
      <c r="E198" s="48">
        <v>158</v>
      </c>
      <c r="F198" s="49" t="s">
        <v>213</v>
      </c>
      <c r="G198" s="48">
        <v>10</v>
      </c>
      <c r="H198" s="50">
        <v>0</v>
      </c>
      <c r="I198" s="48">
        <v>10</v>
      </c>
      <c r="J198" s="50">
        <v>0</v>
      </c>
      <c r="K198" s="48">
        <v>10</v>
      </c>
      <c r="L198" s="9">
        <f>SUM(J198:K198)</f>
        <v>10</v>
      </c>
    </row>
    <row r="199" spans="1:12" ht="38.25">
      <c r="A199" s="3" t="s">
        <v>16</v>
      </c>
      <c r="B199" s="58">
        <v>2.109</v>
      </c>
      <c r="C199" s="93" t="s">
        <v>201</v>
      </c>
      <c r="D199" s="57">
        <f aca="true" t="shared" si="35" ref="D199:L199">D198</f>
        <v>0</v>
      </c>
      <c r="E199" s="56">
        <f t="shared" si="35"/>
        <v>158</v>
      </c>
      <c r="F199" s="87" t="str">
        <f t="shared" si="35"/>
        <v> -</v>
      </c>
      <c r="G199" s="56">
        <f t="shared" si="35"/>
        <v>10</v>
      </c>
      <c r="H199" s="57">
        <f t="shared" si="35"/>
        <v>0</v>
      </c>
      <c r="I199" s="56">
        <f t="shared" si="35"/>
        <v>10</v>
      </c>
      <c r="J199" s="57">
        <f t="shared" si="35"/>
        <v>0</v>
      </c>
      <c r="K199" s="56">
        <f t="shared" si="35"/>
        <v>10</v>
      </c>
      <c r="L199" s="56">
        <f t="shared" si="35"/>
        <v>10</v>
      </c>
    </row>
    <row r="200" spans="1:12" ht="10.5" customHeight="1">
      <c r="A200" s="3"/>
      <c r="B200" s="76"/>
      <c r="C200" s="82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3"/>
      <c r="B201" s="58">
        <v>2.111</v>
      </c>
      <c r="C201" s="93" t="s">
        <v>202</v>
      </c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3"/>
      <c r="B202" s="46" t="s">
        <v>114</v>
      </c>
      <c r="C202" s="82" t="s">
        <v>202</v>
      </c>
      <c r="D202" s="54">
        <v>0</v>
      </c>
      <c r="E202" s="54">
        <v>0</v>
      </c>
      <c r="F202" s="53" t="s">
        <v>213</v>
      </c>
      <c r="G202" s="52">
        <v>10</v>
      </c>
      <c r="H202" s="54">
        <v>0</v>
      </c>
      <c r="I202" s="52">
        <v>10</v>
      </c>
      <c r="J202" s="54">
        <v>0</v>
      </c>
      <c r="K202" s="52">
        <v>10</v>
      </c>
      <c r="L202" s="60">
        <f>SUM(J202:K202)</f>
        <v>10</v>
      </c>
    </row>
    <row r="203" spans="1:12" ht="12.75">
      <c r="A203" s="3" t="s">
        <v>16</v>
      </c>
      <c r="B203" s="58">
        <v>2.111</v>
      </c>
      <c r="C203" s="93" t="s">
        <v>113</v>
      </c>
      <c r="D203" s="57">
        <f aca="true" t="shared" si="36" ref="D203:L203">D202</f>
        <v>0</v>
      </c>
      <c r="E203" s="57">
        <f t="shared" si="36"/>
        <v>0</v>
      </c>
      <c r="F203" s="87" t="str">
        <f t="shared" si="36"/>
        <v> -</v>
      </c>
      <c r="G203" s="56">
        <f t="shared" si="36"/>
        <v>10</v>
      </c>
      <c r="H203" s="57">
        <f t="shared" si="36"/>
        <v>0</v>
      </c>
      <c r="I203" s="56">
        <f t="shared" si="36"/>
        <v>10</v>
      </c>
      <c r="J203" s="57">
        <f t="shared" si="36"/>
        <v>0</v>
      </c>
      <c r="K203" s="56">
        <f t="shared" si="36"/>
        <v>10</v>
      </c>
      <c r="L203" s="56">
        <f t="shared" si="36"/>
        <v>10</v>
      </c>
    </row>
    <row r="204" spans="1:12" ht="12.75">
      <c r="A204" s="3"/>
      <c r="B204" s="58"/>
      <c r="C204" s="93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 customHeight="1">
      <c r="A205" s="3"/>
      <c r="B205" s="58">
        <v>2.112</v>
      </c>
      <c r="C205" s="93" t="s">
        <v>214</v>
      </c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 customHeight="1">
      <c r="A206" s="3"/>
      <c r="B206" s="46" t="s">
        <v>115</v>
      </c>
      <c r="C206" s="82" t="s">
        <v>116</v>
      </c>
      <c r="D206" s="50">
        <v>0</v>
      </c>
      <c r="E206" s="50">
        <v>0</v>
      </c>
      <c r="F206" s="49" t="s">
        <v>213</v>
      </c>
      <c r="G206" s="48">
        <v>10</v>
      </c>
      <c r="H206" s="50">
        <v>0</v>
      </c>
      <c r="I206" s="48">
        <v>10</v>
      </c>
      <c r="J206" s="50">
        <v>0</v>
      </c>
      <c r="K206" s="48">
        <v>10</v>
      </c>
      <c r="L206" s="9">
        <f>SUM(J206:K206)</f>
        <v>10</v>
      </c>
    </row>
    <row r="207" spans="1:12" ht="12.75" customHeight="1">
      <c r="A207" s="3" t="s">
        <v>16</v>
      </c>
      <c r="B207" s="58">
        <v>2.112</v>
      </c>
      <c r="C207" s="93" t="s">
        <v>214</v>
      </c>
      <c r="D207" s="57">
        <f aca="true" t="shared" si="37" ref="D207:L207">D206</f>
        <v>0</v>
      </c>
      <c r="E207" s="57">
        <f t="shared" si="37"/>
        <v>0</v>
      </c>
      <c r="F207" s="87" t="str">
        <f t="shared" si="37"/>
        <v> -</v>
      </c>
      <c r="G207" s="56">
        <f t="shared" si="37"/>
        <v>10</v>
      </c>
      <c r="H207" s="57">
        <f t="shared" si="37"/>
        <v>0</v>
      </c>
      <c r="I207" s="56">
        <f t="shared" si="37"/>
        <v>10</v>
      </c>
      <c r="J207" s="57">
        <f t="shared" si="37"/>
        <v>0</v>
      </c>
      <c r="K207" s="56">
        <f t="shared" si="37"/>
        <v>10</v>
      </c>
      <c r="L207" s="56">
        <f t="shared" si="37"/>
        <v>10</v>
      </c>
    </row>
    <row r="208" spans="1:12" ht="12.75" customHeight="1">
      <c r="A208" s="3"/>
      <c r="B208" s="92"/>
      <c r="C208" s="93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25.5">
      <c r="A209" s="3"/>
      <c r="B209" s="58">
        <v>2.113</v>
      </c>
      <c r="C209" s="93" t="s">
        <v>212</v>
      </c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25.5">
      <c r="A210" s="3"/>
      <c r="B210" s="46" t="s">
        <v>99</v>
      </c>
      <c r="C210" s="3" t="s">
        <v>160</v>
      </c>
      <c r="D210" s="50">
        <v>0</v>
      </c>
      <c r="E210" s="54">
        <v>0</v>
      </c>
      <c r="F210" s="49" t="s">
        <v>213</v>
      </c>
      <c r="G210" s="52">
        <v>10</v>
      </c>
      <c r="H210" s="50">
        <v>0</v>
      </c>
      <c r="I210" s="52">
        <v>10</v>
      </c>
      <c r="J210" s="50">
        <v>0</v>
      </c>
      <c r="K210" s="52">
        <v>10</v>
      </c>
      <c r="L210" s="60">
        <f>SUM(J210:K210)</f>
        <v>10</v>
      </c>
    </row>
    <row r="211" spans="1:12" ht="25.5">
      <c r="A211" s="3" t="s">
        <v>16</v>
      </c>
      <c r="B211" s="58">
        <v>2.113</v>
      </c>
      <c r="C211" s="93" t="s">
        <v>212</v>
      </c>
      <c r="D211" s="57">
        <f aca="true" t="shared" si="38" ref="D211:L211">D210</f>
        <v>0</v>
      </c>
      <c r="E211" s="57">
        <f t="shared" si="38"/>
        <v>0</v>
      </c>
      <c r="F211" s="87" t="str">
        <f t="shared" si="38"/>
        <v> -</v>
      </c>
      <c r="G211" s="56">
        <f t="shared" si="38"/>
        <v>10</v>
      </c>
      <c r="H211" s="57">
        <f t="shared" si="38"/>
        <v>0</v>
      </c>
      <c r="I211" s="56">
        <f t="shared" si="38"/>
        <v>10</v>
      </c>
      <c r="J211" s="57">
        <f t="shared" si="38"/>
        <v>0</v>
      </c>
      <c r="K211" s="56">
        <f t="shared" si="38"/>
        <v>10</v>
      </c>
      <c r="L211" s="56">
        <f t="shared" si="38"/>
        <v>10</v>
      </c>
    </row>
    <row r="212" spans="1:12" ht="12.75" customHeight="1">
      <c r="A212" s="3"/>
      <c r="B212" s="92"/>
      <c r="C212" s="3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25.5">
      <c r="A213" s="3"/>
      <c r="B213" s="58">
        <v>2.114</v>
      </c>
      <c r="C213" s="93" t="s">
        <v>216</v>
      </c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1:12" ht="12.75" customHeight="1">
      <c r="A214" s="3"/>
      <c r="B214" s="46" t="s">
        <v>101</v>
      </c>
      <c r="C214" s="3" t="s">
        <v>117</v>
      </c>
      <c r="D214" s="54">
        <v>0</v>
      </c>
      <c r="E214" s="54">
        <v>0</v>
      </c>
      <c r="F214" s="53" t="s">
        <v>213</v>
      </c>
      <c r="G214" s="52">
        <v>10</v>
      </c>
      <c r="H214" s="54">
        <v>0</v>
      </c>
      <c r="I214" s="52">
        <v>10</v>
      </c>
      <c r="J214" s="54">
        <v>0</v>
      </c>
      <c r="K214" s="52">
        <v>10</v>
      </c>
      <c r="L214" s="60">
        <f>SUM(J214:K214)</f>
        <v>10</v>
      </c>
    </row>
    <row r="215" spans="1:12" ht="25.5">
      <c r="A215" s="62" t="s">
        <v>16</v>
      </c>
      <c r="B215" s="97">
        <v>2.114</v>
      </c>
      <c r="C215" s="98" t="s">
        <v>216</v>
      </c>
      <c r="D215" s="57">
        <f aca="true" t="shared" si="39" ref="D215:L215">D214</f>
        <v>0</v>
      </c>
      <c r="E215" s="57">
        <f t="shared" si="39"/>
        <v>0</v>
      </c>
      <c r="F215" s="87" t="str">
        <f t="shared" si="39"/>
        <v> -</v>
      </c>
      <c r="G215" s="56">
        <f t="shared" si="39"/>
        <v>10</v>
      </c>
      <c r="H215" s="57">
        <f t="shared" si="39"/>
        <v>0</v>
      </c>
      <c r="I215" s="56">
        <f t="shared" si="39"/>
        <v>10</v>
      </c>
      <c r="J215" s="57">
        <f t="shared" si="39"/>
        <v>0</v>
      </c>
      <c r="K215" s="56">
        <f t="shared" si="39"/>
        <v>10</v>
      </c>
      <c r="L215" s="56">
        <f t="shared" si="39"/>
        <v>10</v>
      </c>
    </row>
    <row r="216" spans="1:12" ht="12.75" customHeight="1">
      <c r="A216" s="3"/>
      <c r="B216" s="92"/>
      <c r="C216" s="3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25.5">
      <c r="A217" s="3"/>
      <c r="B217" s="58">
        <v>2.115</v>
      </c>
      <c r="C217" s="93" t="s">
        <v>203</v>
      </c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2.75" customHeight="1">
      <c r="A218" s="3"/>
      <c r="B218" s="46" t="s">
        <v>103</v>
      </c>
      <c r="C218" s="3" t="s">
        <v>118</v>
      </c>
      <c r="D218" s="65">
        <v>0</v>
      </c>
      <c r="E218" s="65">
        <v>0</v>
      </c>
      <c r="F218" s="67" t="s">
        <v>213</v>
      </c>
      <c r="G218" s="66">
        <v>10</v>
      </c>
      <c r="H218" s="65">
        <v>0</v>
      </c>
      <c r="I218" s="66">
        <v>10</v>
      </c>
      <c r="J218" s="65">
        <v>0</v>
      </c>
      <c r="K218" s="66">
        <v>10</v>
      </c>
      <c r="L218" s="68">
        <f>SUM(J218:K218)</f>
        <v>10</v>
      </c>
    </row>
    <row r="219" spans="1:12" ht="25.5">
      <c r="A219" s="3" t="s">
        <v>16</v>
      </c>
      <c r="B219" s="58">
        <v>2.115</v>
      </c>
      <c r="C219" s="93" t="s">
        <v>203</v>
      </c>
      <c r="D219" s="57">
        <f aca="true" t="shared" si="40" ref="D219:L219">D218</f>
        <v>0</v>
      </c>
      <c r="E219" s="57">
        <f t="shared" si="40"/>
        <v>0</v>
      </c>
      <c r="F219" s="87" t="str">
        <f t="shared" si="40"/>
        <v> -</v>
      </c>
      <c r="G219" s="56">
        <f t="shared" si="40"/>
        <v>10</v>
      </c>
      <c r="H219" s="57">
        <f t="shared" si="40"/>
        <v>0</v>
      </c>
      <c r="I219" s="56">
        <f t="shared" si="40"/>
        <v>10</v>
      </c>
      <c r="J219" s="57">
        <f t="shared" si="40"/>
        <v>0</v>
      </c>
      <c r="K219" s="56">
        <f t="shared" si="40"/>
        <v>10</v>
      </c>
      <c r="L219" s="56">
        <f t="shared" si="40"/>
        <v>10</v>
      </c>
    </row>
    <row r="220" spans="1:12" ht="12.75" customHeight="1">
      <c r="A220" s="3"/>
      <c r="B220" s="92"/>
      <c r="C220" s="3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25.5">
      <c r="A221" s="3"/>
      <c r="B221" s="58">
        <v>2.117</v>
      </c>
      <c r="C221" s="93" t="s">
        <v>204</v>
      </c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25.5">
      <c r="A222" s="3"/>
      <c r="B222" s="46" t="s">
        <v>105</v>
      </c>
      <c r="C222" s="3" t="s">
        <v>174</v>
      </c>
      <c r="D222" s="50">
        <v>0</v>
      </c>
      <c r="E222" s="50">
        <v>0</v>
      </c>
      <c r="F222" s="49" t="s">
        <v>213</v>
      </c>
      <c r="G222" s="48">
        <v>10</v>
      </c>
      <c r="H222" s="50">
        <v>0</v>
      </c>
      <c r="I222" s="48">
        <v>10</v>
      </c>
      <c r="J222" s="50">
        <v>0</v>
      </c>
      <c r="K222" s="48">
        <v>10</v>
      </c>
      <c r="L222" s="9">
        <f>SUM(J222:K222)</f>
        <v>10</v>
      </c>
    </row>
    <row r="223" spans="1:12" ht="25.5">
      <c r="A223" s="3" t="s">
        <v>16</v>
      </c>
      <c r="B223" s="58">
        <v>2.117</v>
      </c>
      <c r="C223" s="93" t="s">
        <v>204</v>
      </c>
      <c r="D223" s="57">
        <f aca="true" t="shared" si="41" ref="D223:L223">D222</f>
        <v>0</v>
      </c>
      <c r="E223" s="57">
        <f t="shared" si="41"/>
        <v>0</v>
      </c>
      <c r="F223" s="87" t="str">
        <f t="shared" si="41"/>
        <v> -</v>
      </c>
      <c r="G223" s="56">
        <f t="shared" si="41"/>
        <v>10</v>
      </c>
      <c r="H223" s="57">
        <f t="shared" si="41"/>
        <v>0</v>
      </c>
      <c r="I223" s="56">
        <f t="shared" si="41"/>
        <v>10</v>
      </c>
      <c r="J223" s="57">
        <f t="shared" si="41"/>
        <v>0</v>
      </c>
      <c r="K223" s="56">
        <f t="shared" si="41"/>
        <v>10</v>
      </c>
      <c r="L223" s="56">
        <f t="shared" si="41"/>
        <v>10</v>
      </c>
    </row>
    <row r="224" spans="1:12" ht="12.75" customHeight="1">
      <c r="A224" s="3"/>
      <c r="B224" s="92"/>
      <c r="C224" s="3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 customHeight="1">
      <c r="A225" s="3"/>
      <c r="B225" s="58">
        <v>2.121</v>
      </c>
      <c r="C225" s="93" t="s">
        <v>119</v>
      </c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 customHeight="1">
      <c r="A226" s="3"/>
      <c r="B226" s="46" t="s">
        <v>107</v>
      </c>
      <c r="C226" s="3" t="s">
        <v>120</v>
      </c>
      <c r="D226" s="50">
        <v>0</v>
      </c>
      <c r="E226" s="50">
        <v>0</v>
      </c>
      <c r="F226" s="49" t="s">
        <v>213</v>
      </c>
      <c r="G226" s="48">
        <v>10</v>
      </c>
      <c r="H226" s="50">
        <v>0</v>
      </c>
      <c r="I226" s="48">
        <v>10</v>
      </c>
      <c r="J226" s="50">
        <v>0</v>
      </c>
      <c r="K226" s="48">
        <v>10</v>
      </c>
      <c r="L226" s="9">
        <f>SUM(J226:K226)</f>
        <v>10</v>
      </c>
    </row>
    <row r="227" spans="1:12" ht="12.75" customHeight="1">
      <c r="A227" s="3" t="s">
        <v>16</v>
      </c>
      <c r="B227" s="58">
        <v>2.121</v>
      </c>
      <c r="C227" s="93" t="s">
        <v>119</v>
      </c>
      <c r="D227" s="57">
        <f aca="true" t="shared" si="42" ref="D227:L227">D226</f>
        <v>0</v>
      </c>
      <c r="E227" s="57">
        <f t="shared" si="42"/>
        <v>0</v>
      </c>
      <c r="F227" s="87" t="str">
        <f t="shared" si="42"/>
        <v> -</v>
      </c>
      <c r="G227" s="56">
        <f t="shared" si="42"/>
        <v>10</v>
      </c>
      <c r="H227" s="57">
        <f t="shared" si="42"/>
        <v>0</v>
      </c>
      <c r="I227" s="56">
        <f t="shared" si="42"/>
        <v>10</v>
      </c>
      <c r="J227" s="57">
        <f t="shared" si="42"/>
        <v>0</v>
      </c>
      <c r="K227" s="56">
        <f t="shared" si="42"/>
        <v>10</v>
      </c>
      <c r="L227" s="56">
        <f t="shared" si="42"/>
        <v>10</v>
      </c>
    </row>
    <row r="228" spans="1:12" ht="12.75">
      <c r="A228" s="3"/>
      <c r="B228" s="92"/>
      <c r="C228" s="3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25.5">
      <c r="A229" s="3"/>
      <c r="B229" s="58">
        <v>2.122</v>
      </c>
      <c r="C229" s="93" t="s">
        <v>205</v>
      </c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3"/>
      <c r="B230" s="46" t="s">
        <v>109</v>
      </c>
      <c r="C230" s="3" t="s">
        <v>121</v>
      </c>
      <c r="D230" s="50">
        <v>0</v>
      </c>
      <c r="E230" s="48">
        <v>80786</v>
      </c>
      <c r="F230" s="49" t="s">
        <v>213</v>
      </c>
      <c r="G230" s="48">
        <v>10</v>
      </c>
      <c r="H230" s="50">
        <v>0</v>
      </c>
      <c r="I230" s="48">
        <v>10</v>
      </c>
      <c r="J230" s="50">
        <v>0</v>
      </c>
      <c r="K230" s="48">
        <v>10</v>
      </c>
      <c r="L230" s="9">
        <f>SUM(J230:K230)</f>
        <v>10</v>
      </c>
    </row>
    <row r="231" spans="1:12" ht="25.5">
      <c r="A231" s="3" t="s">
        <v>16</v>
      </c>
      <c r="B231" s="58">
        <v>2.122</v>
      </c>
      <c r="C231" s="93" t="s">
        <v>205</v>
      </c>
      <c r="D231" s="57">
        <f aca="true" t="shared" si="43" ref="D231:L231">D230</f>
        <v>0</v>
      </c>
      <c r="E231" s="56">
        <f t="shared" si="43"/>
        <v>80786</v>
      </c>
      <c r="F231" s="87" t="str">
        <f t="shared" si="43"/>
        <v> -</v>
      </c>
      <c r="G231" s="56">
        <f t="shared" si="43"/>
        <v>10</v>
      </c>
      <c r="H231" s="57">
        <f t="shared" si="43"/>
        <v>0</v>
      </c>
      <c r="I231" s="56">
        <f t="shared" si="43"/>
        <v>10</v>
      </c>
      <c r="J231" s="57">
        <f t="shared" si="43"/>
        <v>0</v>
      </c>
      <c r="K231" s="56">
        <f t="shared" si="43"/>
        <v>10</v>
      </c>
      <c r="L231" s="56">
        <f t="shared" si="43"/>
        <v>10</v>
      </c>
    </row>
    <row r="232" spans="1:12" ht="9.75" customHeight="1">
      <c r="A232" s="3"/>
      <c r="B232" s="92"/>
      <c r="C232" s="3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3"/>
      <c r="B233" s="58">
        <v>2.282</v>
      </c>
      <c r="C233" s="93" t="s">
        <v>122</v>
      </c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25.5">
      <c r="A234" s="3"/>
      <c r="B234" s="46" t="s">
        <v>110</v>
      </c>
      <c r="C234" s="3" t="s">
        <v>172</v>
      </c>
      <c r="D234" s="54">
        <v>0</v>
      </c>
      <c r="E234" s="54">
        <v>0</v>
      </c>
      <c r="F234" s="53" t="s">
        <v>213</v>
      </c>
      <c r="G234" s="52">
        <v>10</v>
      </c>
      <c r="H234" s="54">
        <v>0</v>
      </c>
      <c r="I234" s="52">
        <v>10</v>
      </c>
      <c r="J234" s="54">
        <v>0</v>
      </c>
      <c r="K234" s="52">
        <v>10</v>
      </c>
      <c r="L234" s="60">
        <f>SUM(J234:K234)</f>
        <v>10</v>
      </c>
    </row>
    <row r="235" spans="1:12" ht="25.5">
      <c r="A235" s="3"/>
      <c r="B235" s="46" t="s">
        <v>112</v>
      </c>
      <c r="C235" s="3" t="s">
        <v>177</v>
      </c>
      <c r="D235" s="54">
        <v>0</v>
      </c>
      <c r="E235" s="54">
        <v>0</v>
      </c>
      <c r="F235" s="53" t="s">
        <v>213</v>
      </c>
      <c r="G235" s="52">
        <v>10</v>
      </c>
      <c r="H235" s="54">
        <v>0</v>
      </c>
      <c r="I235" s="52">
        <v>10</v>
      </c>
      <c r="J235" s="54">
        <v>0</v>
      </c>
      <c r="K235" s="52">
        <v>10</v>
      </c>
      <c r="L235" s="60">
        <f>SUM(J235:K235)</f>
        <v>10</v>
      </c>
    </row>
    <row r="236" spans="1:12" ht="25.5">
      <c r="A236" s="3"/>
      <c r="B236" s="46" t="s">
        <v>114</v>
      </c>
      <c r="C236" s="3" t="s">
        <v>217</v>
      </c>
      <c r="D236" s="50">
        <v>0</v>
      </c>
      <c r="E236" s="50">
        <v>0</v>
      </c>
      <c r="F236" s="49" t="s">
        <v>213</v>
      </c>
      <c r="G236" s="48">
        <v>10</v>
      </c>
      <c r="H236" s="50">
        <v>0</v>
      </c>
      <c r="I236" s="48">
        <v>10</v>
      </c>
      <c r="J236" s="50">
        <v>0</v>
      </c>
      <c r="K236" s="48">
        <v>10</v>
      </c>
      <c r="L236" s="9">
        <f>SUM(J236:K236)</f>
        <v>10</v>
      </c>
    </row>
    <row r="237" spans="1:12" ht="12.75">
      <c r="A237" s="3" t="s">
        <v>16</v>
      </c>
      <c r="B237" s="58">
        <v>2.282</v>
      </c>
      <c r="C237" s="93" t="s">
        <v>122</v>
      </c>
      <c r="D237" s="57">
        <f aca="true" t="shared" si="44" ref="D237:L237">SUM(D234:D236)</f>
        <v>0</v>
      </c>
      <c r="E237" s="57">
        <f t="shared" si="44"/>
        <v>0</v>
      </c>
      <c r="F237" s="57">
        <f t="shared" si="44"/>
        <v>0</v>
      </c>
      <c r="G237" s="56">
        <f t="shared" si="44"/>
        <v>30</v>
      </c>
      <c r="H237" s="57">
        <f t="shared" si="44"/>
        <v>0</v>
      </c>
      <c r="I237" s="56">
        <f t="shared" si="44"/>
        <v>30</v>
      </c>
      <c r="J237" s="57">
        <f t="shared" si="44"/>
        <v>0</v>
      </c>
      <c r="K237" s="56">
        <f t="shared" si="44"/>
        <v>30</v>
      </c>
      <c r="L237" s="56">
        <f t="shared" si="44"/>
        <v>30</v>
      </c>
    </row>
    <row r="238" spans="1:12" ht="9.75" customHeight="1">
      <c r="A238" s="3"/>
      <c r="B238" s="3"/>
      <c r="C238" s="3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3"/>
      <c r="B239" s="58">
        <v>2.8</v>
      </c>
      <c r="C239" s="93" t="s">
        <v>131</v>
      </c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62"/>
      <c r="B240" s="99" t="s">
        <v>123</v>
      </c>
      <c r="C240" s="88" t="s">
        <v>27</v>
      </c>
      <c r="D240" s="65">
        <v>0</v>
      </c>
      <c r="E240" s="65">
        <v>0</v>
      </c>
      <c r="F240" s="67" t="s">
        <v>213</v>
      </c>
      <c r="G240" s="94">
        <v>300</v>
      </c>
      <c r="H240" s="65">
        <v>0</v>
      </c>
      <c r="I240" s="94">
        <v>300</v>
      </c>
      <c r="J240" s="65">
        <v>0</v>
      </c>
      <c r="K240" s="94">
        <v>300</v>
      </c>
      <c r="L240" s="100">
        <f>SUM(J240:K240)</f>
        <v>300</v>
      </c>
    </row>
    <row r="241" spans="1:12" ht="25.5">
      <c r="A241" s="69"/>
      <c r="B241" s="70" t="s">
        <v>99</v>
      </c>
      <c r="C241" s="101" t="s">
        <v>209</v>
      </c>
      <c r="D241" s="72">
        <v>0</v>
      </c>
      <c r="E241" s="73">
        <v>7103</v>
      </c>
      <c r="F241" s="74" t="s">
        <v>213</v>
      </c>
      <c r="G241" s="73">
        <v>10</v>
      </c>
      <c r="H241" s="72">
        <v>0</v>
      </c>
      <c r="I241" s="73">
        <v>10</v>
      </c>
      <c r="J241" s="72">
        <v>0</v>
      </c>
      <c r="K241" s="73">
        <v>10</v>
      </c>
      <c r="L241" s="75">
        <f>SUM(J241:K241)</f>
        <v>10</v>
      </c>
    </row>
    <row r="242" spans="1:12" ht="25.5">
      <c r="A242" s="3"/>
      <c r="B242" s="46" t="s">
        <v>101</v>
      </c>
      <c r="C242" s="82" t="s">
        <v>206</v>
      </c>
      <c r="D242" s="54">
        <v>0</v>
      </c>
      <c r="E242" s="52">
        <v>807</v>
      </c>
      <c r="F242" s="53" t="s">
        <v>213</v>
      </c>
      <c r="G242" s="52">
        <v>10</v>
      </c>
      <c r="H242" s="54">
        <v>0</v>
      </c>
      <c r="I242" s="52">
        <v>10</v>
      </c>
      <c r="J242" s="54">
        <v>0</v>
      </c>
      <c r="K242" s="52">
        <v>10</v>
      </c>
      <c r="L242" s="60">
        <f>SUM(J242:K242)</f>
        <v>10</v>
      </c>
    </row>
    <row r="243" spans="1:12" ht="12.75">
      <c r="A243" s="3"/>
      <c r="B243" s="46" t="s">
        <v>103</v>
      </c>
      <c r="C243" s="82" t="s">
        <v>124</v>
      </c>
      <c r="D243" s="50">
        <v>0</v>
      </c>
      <c r="E243" s="102">
        <v>27418</v>
      </c>
      <c r="F243" s="49" t="s">
        <v>213</v>
      </c>
      <c r="G243" s="102">
        <v>217000</v>
      </c>
      <c r="H243" s="50">
        <v>0</v>
      </c>
      <c r="I243" s="102">
        <v>217000</v>
      </c>
      <c r="J243" s="50">
        <v>0</v>
      </c>
      <c r="K243" s="102">
        <v>228400</v>
      </c>
      <c r="L243" s="9">
        <f>SUM(J243:K243)</f>
        <v>228400</v>
      </c>
    </row>
    <row r="244" spans="1:12" ht="12.75">
      <c r="A244" s="3" t="s">
        <v>16</v>
      </c>
      <c r="B244" s="58">
        <v>2.8</v>
      </c>
      <c r="C244" s="93" t="s">
        <v>131</v>
      </c>
      <c r="D244" s="57">
        <f aca="true" t="shared" si="45" ref="D244:L244">SUM(D240:D243)</f>
        <v>0</v>
      </c>
      <c r="E244" s="56">
        <f t="shared" si="45"/>
        <v>35328</v>
      </c>
      <c r="F244" s="57">
        <f t="shared" si="45"/>
        <v>0</v>
      </c>
      <c r="G244" s="56">
        <f t="shared" si="45"/>
        <v>217320</v>
      </c>
      <c r="H244" s="57">
        <f t="shared" si="45"/>
        <v>0</v>
      </c>
      <c r="I244" s="56">
        <f t="shared" si="45"/>
        <v>217320</v>
      </c>
      <c r="J244" s="57">
        <f t="shared" si="45"/>
        <v>0</v>
      </c>
      <c r="K244" s="56">
        <f t="shared" si="45"/>
        <v>228720</v>
      </c>
      <c r="L244" s="56">
        <f t="shared" si="45"/>
        <v>228720</v>
      </c>
    </row>
    <row r="245" spans="1:12" ht="12.75">
      <c r="A245" s="3" t="s">
        <v>16</v>
      </c>
      <c r="B245" s="91">
        <v>2</v>
      </c>
      <c r="C245" s="82" t="s">
        <v>193</v>
      </c>
      <c r="D245" s="57">
        <f aca="true" t="shared" si="46" ref="D245:L245">D244+D237+D231+D227+D223+D219+D215+D211+D207+D203+D199+D195+D191+D187+D183+D179+D175+D171</f>
        <v>0</v>
      </c>
      <c r="E245" s="56">
        <f t="shared" si="46"/>
        <v>145730</v>
      </c>
      <c r="F245" s="57">
        <f t="shared" si="46"/>
        <v>0</v>
      </c>
      <c r="G245" s="56">
        <f t="shared" si="46"/>
        <v>227500</v>
      </c>
      <c r="H245" s="57">
        <f t="shared" si="46"/>
        <v>0</v>
      </c>
      <c r="I245" s="56">
        <f t="shared" si="46"/>
        <v>227500</v>
      </c>
      <c r="J245" s="57">
        <f t="shared" si="46"/>
        <v>0</v>
      </c>
      <c r="K245" s="56">
        <f t="shared" si="46"/>
        <v>238900</v>
      </c>
      <c r="L245" s="56">
        <f t="shared" si="46"/>
        <v>238900</v>
      </c>
    </row>
    <row r="246" spans="1:12" ht="9.75" customHeight="1">
      <c r="A246" s="3"/>
      <c r="B246" s="91"/>
      <c r="C246" s="82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2.75">
      <c r="A247" s="3"/>
      <c r="B247" s="91">
        <v>5</v>
      </c>
      <c r="C247" s="82" t="s">
        <v>125</v>
      </c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25.5">
      <c r="A248" s="3"/>
      <c r="B248" s="58">
        <v>5.101</v>
      </c>
      <c r="C248" s="93" t="s">
        <v>208</v>
      </c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25.5">
      <c r="A249" s="3"/>
      <c r="B249" s="46" t="s">
        <v>99</v>
      </c>
      <c r="C249" s="82" t="s">
        <v>173</v>
      </c>
      <c r="D249" s="54">
        <v>0</v>
      </c>
      <c r="E249" s="52">
        <v>197000</v>
      </c>
      <c r="F249" s="53" t="s">
        <v>213</v>
      </c>
      <c r="G249" s="52">
        <v>227500</v>
      </c>
      <c r="H249" s="54">
        <v>0</v>
      </c>
      <c r="I249" s="52">
        <v>227499</v>
      </c>
      <c r="J249" s="54">
        <v>0</v>
      </c>
      <c r="K249" s="54">
        <v>0</v>
      </c>
      <c r="L249" s="54">
        <f>SUM(J249:K249)</f>
        <v>0</v>
      </c>
    </row>
    <row r="250" spans="1:12" ht="25.5">
      <c r="A250" s="3"/>
      <c r="B250" s="46" t="s">
        <v>101</v>
      </c>
      <c r="C250" s="82" t="s">
        <v>154</v>
      </c>
      <c r="D250" s="65">
        <v>0</v>
      </c>
      <c r="E250" s="65">
        <v>0</v>
      </c>
      <c r="F250" s="67" t="s">
        <v>213</v>
      </c>
      <c r="G250" s="67" t="s">
        <v>213</v>
      </c>
      <c r="H250" s="65">
        <v>0</v>
      </c>
      <c r="I250" s="65">
        <v>0</v>
      </c>
      <c r="J250" s="65">
        <v>0</v>
      </c>
      <c r="K250" s="65">
        <v>0</v>
      </c>
      <c r="L250" s="65">
        <f>SUM(J250:K250)</f>
        <v>0</v>
      </c>
    </row>
    <row r="251" spans="1:12" ht="25.5">
      <c r="A251" s="3" t="s">
        <v>16</v>
      </c>
      <c r="B251" s="58">
        <v>5.101</v>
      </c>
      <c r="C251" s="93" t="s">
        <v>208</v>
      </c>
      <c r="D251" s="65">
        <f aca="true" t="shared" si="47" ref="D251:L251">SUM(D249:D250)</f>
        <v>0</v>
      </c>
      <c r="E251" s="66">
        <f t="shared" si="47"/>
        <v>197000</v>
      </c>
      <c r="F251" s="65">
        <f t="shared" si="47"/>
        <v>0</v>
      </c>
      <c r="G251" s="66">
        <f t="shared" si="47"/>
        <v>227500</v>
      </c>
      <c r="H251" s="65">
        <f t="shared" si="47"/>
        <v>0</v>
      </c>
      <c r="I251" s="66">
        <f t="shared" si="47"/>
        <v>227499</v>
      </c>
      <c r="J251" s="65">
        <f t="shared" si="47"/>
        <v>0</v>
      </c>
      <c r="K251" s="65">
        <f t="shared" si="47"/>
        <v>0</v>
      </c>
      <c r="L251" s="65">
        <f t="shared" si="47"/>
        <v>0</v>
      </c>
    </row>
    <row r="252" spans="1:12" ht="12.75">
      <c r="A252" s="3" t="s">
        <v>16</v>
      </c>
      <c r="B252" s="91">
        <v>5</v>
      </c>
      <c r="C252" s="82" t="s">
        <v>125</v>
      </c>
      <c r="D252" s="57">
        <f aca="true" t="shared" si="48" ref="D252:L252">D251</f>
        <v>0</v>
      </c>
      <c r="E252" s="56">
        <f t="shared" si="48"/>
        <v>197000</v>
      </c>
      <c r="F252" s="57">
        <f t="shared" si="48"/>
        <v>0</v>
      </c>
      <c r="G252" s="56">
        <f t="shared" si="48"/>
        <v>227500</v>
      </c>
      <c r="H252" s="57">
        <f t="shared" si="48"/>
        <v>0</v>
      </c>
      <c r="I252" s="56">
        <f t="shared" si="48"/>
        <v>227499</v>
      </c>
      <c r="J252" s="57">
        <f t="shared" si="48"/>
        <v>0</v>
      </c>
      <c r="K252" s="57">
        <f t="shared" si="48"/>
        <v>0</v>
      </c>
      <c r="L252" s="57">
        <f t="shared" si="48"/>
        <v>0</v>
      </c>
    </row>
    <row r="253" spans="1:12" ht="12.75">
      <c r="A253" s="3"/>
      <c r="B253" s="91"/>
      <c r="C253" s="82"/>
      <c r="D253" s="54"/>
      <c r="E253" s="52"/>
      <c r="F253" s="54"/>
      <c r="G253" s="52"/>
      <c r="H253" s="54"/>
      <c r="I253" s="52"/>
      <c r="J253" s="54"/>
      <c r="K253" s="52"/>
      <c r="L253" s="52"/>
    </row>
    <row r="254" spans="1:12" ht="12.75">
      <c r="A254" s="3"/>
      <c r="B254" s="91">
        <v>5</v>
      </c>
      <c r="C254" s="82" t="s">
        <v>221</v>
      </c>
      <c r="D254" s="54"/>
      <c r="E254" s="52"/>
      <c r="F254" s="54"/>
      <c r="G254" s="52"/>
      <c r="H254" s="54"/>
      <c r="I254" s="52"/>
      <c r="J254" s="54"/>
      <c r="K254" s="52"/>
      <c r="L254" s="52"/>
    </row>
    <row r="255" spans="1:12" ht="25.5">
      <c r="A255" s="3"/>
      <c r="B255" s="58">
        <v>5.101</v>
      </c>
      <c r="C255" s="93" t="s">
        <v>224</v>
      </c>
      <c r="D255" s="54"/>
      <c r="E255" s="52"/>
      <c r="F255" s="54"/>
      <c r="G255" s="52"/>
      <c r="H255" s="54"/>
      <c r="I255" s="52"/>
      <c r="J255" s="54"/>
      <c r="K255" s="52"/>
      <c r="L255" s="52"/>
    </row>
    <row r="256" spans="1:12" ht="25.5">
      <c r="A256" s="3"/>
      <c r="B256" s="46" t="s">
        <v>99</v>
      </c>
      <c r="C256" s="82" t="s">
        <v>225</v>
      </c>
      <c r="D256" s="54">
        <v>0</v>
      </c>
      <c r="E256" s="54">
        <v>0</v>
      </c>
      <c r="F256" s="54">
        <v>0</v>
      </c>
      <c r="G256" s="54">
        <v>0</v>
      </c>
      <c r="H256" s="54">
        <v>0</v>
      </c>
      <c r="I256" s="52">
        <v>1</v>
      </c>
      <c r="J256" s="54">
        <v>0</v>
      </c>
      <c r="K256" s="53">
        <v>238900</v>
      </c>
      <c r="L256" s="53">
        <f>SUM(J256:K256)</f>
        <v>238900</v>
      </c>
    </row>
    <row r="257" spans="1:12" ht="25.5">
      <c r="A257" s="3" t="s">
        <v>16</v>
      </c>
      <c r="B257" s="58">
        <v>5.101</v>
      </c>
      <c r="C257" s="93" t="s">
        <v>225</v>
      </c>
      <c r="D257" s="57">
        <f aca="true" t="shared" si="49" ref="D257:L257">D256</f>
        <v>0</v>
      </c>
      <c r="E257" s="57">
        <f t="shared" si="49"/>
        <v>0</v>
      </c>
      <c r="F257" s="57">
        <f t="shared" si="49"/>
        <v>0</v>
      </c>
      <c r="G257" s="57">
        <f t="shared" si="49"/>
        <v>0</v>
      </c>
      <c r="H257" s="57">
        <f t="shared" si="49"/>
        <v>0</v>
      </c>
      <c r="I257" s="56">
        <f t="shared" si="49"/>
        <v>1</v>
      </c>
      <c r="J257" s="57">
        <f t="shared" si="49"/>
        <v>0</v>
      </c>
      <c r="K257" s="56">
        <f t="shared" si="49"/>
        <v>238900</v>
      </c>
      <c r="L257" s="56">
        <f t="shared" si="49"/>
        <v>238900</v>
      </c>
    </row>
    <row r="258" spans="1:12" ht="12.75">
      <c r="A258" s="3" t="s">
        <v>16</v>
      </c>
      <c r="B258" s="91">
        <v>5</v>
      </c>
      <c r="C258" s="82" t="s">
        <v>221</v>
      </c>
      <c r="D258" s="57">
        <f aca="true" t="shared" si="50" ref="D258:L258">D257</f>
        <v>0</v>
      </c>
      <c r="E258" s="57">
        <f t="shared" si="50"/>
        <v>0</v>
      </c>
      <c r="F258" s="57">
        <f t="shared" si="50"/>
        <v>0</v>
      </c>
      <c r="G258" s="57">
        <f t="shared" si="50"/>
        <v>0</v>
      </c>
      <c r="H258" s="57">
        <f t="shared" si="50"/>
        <v>0</v>
      </c>
      <c r="I258" s="56">
        <f t="shared" si="50"/>
        <v>1</v>
      </c>
      <c r="J258" s="57">
        <f t="shared" si="50"/>
        <v>0</v>
      </c>
      <c r="K258" s="56">
        <f t="shared" si="50"/>
        <v>238900</v>
      </c>
      <c r="L258" s="56">
        <f t="shared" si="50"/>
        <v>238900</v>
      </c>
    </row>
    <row r="259" spans="1:12" ht="12.75">
      <c r="A259" s="3"/>
      <c r="B259" s="91"/>
      <c r="C259" s="82"/>
      <c r="D259" s="54"/>
      <c r="E259" s="52"/>
      <c r="F259" s="54"/>
      <c r="G259" s="52"/>
      <c r="H259" s="54"/>
      <c r="I259" s="52"/>
      <c r="J259" s="54"/>
      <c r="K259" s="52"/>
      <c r="L259" s="52"/>
    </row>
    <row r="260" spans="1:12" ht="12.75">
      <c r="A260" s="3"/>
      <c r="B260" s="3">
        <v>80</v>
      </c>
      <c r="C260" s="82" t="s">
        <v>126</v>
      </c>
      <c r="D260" s="103"/>
      <c r="E260" s="60"/>
      <c r="F260" s="12"/>
      <c r="G260" s="12"/>
      <c r="H260" s="12"/>
      <c r="I260" s="12"/>
      <c r="J260" s="12"/>
      <c r="K260" s="12"/>
      <c r="L260" s="12"/>
    </row>
    <row r="261" spans="1:12" ht="12.75">
      <c r="A261" s="3"/>
      <c r="B261" s="58">
        <v>80.001</v>
      </c>
      <c r="C261" s="93" t="s">
        <v>19</v>
      </c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2.75">
      <c r="A262" s="3"/>
      <c r="B262" s="91">
        <v>60</v>
      </c>
      <c r="C262" s="82" t="s">
        <v>127</v>
      </c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2.75">
      <c r="A263" s="3"/>
      <c r="B263" s="46" t="s">
        <v>128</v>
      </c>
      <c r="C263" s="82" t="s">
        <v>56</v>
      </c>
      <c r="D263" s="50">
        <v>0</v>
      </c>
      <c r="E263" s="48">
        <v>1538</v>
      </c>
      <c r="F263" s="49" t="s">
        <v>213</v>
      </c>
      <c r="G263" s="48">
        <v>1152</v>
      </c>
      <c r="H263" s="50">
        <v>0</v>
      </c>
      <c r="I263" s="48">
        <v>1152</v>
      </c>
      <c r="J263" s="50">
        <v>0</v>
      </c>
      <c r="K263" s="48">
        <v>925</v>
      </c>
      <c r="L263" s="9">
        <f>SUM(J263:K263)</f>
        <v>925</v>
      </c>
    </row>
    <row r="264" spans="1:12" ht="12.75">
      <c r="A264" s="3"/>
      <c r="B264" s="46" t="s">
        <v>129</v>
      </c>
      <c r="C264" s="82" t="s">
        <v>23</v>
      </c>
      <c r="D264" s="50">
        <v>0</v>
      </c>
      <c r="E264" s="48">
        <v>62</v>
      </c>
      <c r="F264" s="49" t="s">
        <v>213</v>
      </c>
      <c r="G264" s="48">
        <v>180</v>
      </c>
      <c r="H264" s="50">
        <v>0</v>
      </c>
      <c r="I264" s="48">
        <v>180</v>
      </c>
      <c r="J264" s="50">
        <v>0</v>
      </c>
      <c r="K264" s="48">
        <v>180</v>
      </c>
      <c r="L264" s="9">
        <f>SUM(J264:K264)</f>
        <v>180</v>
      </c>
    </row>
    <row r="265" spans="1:12" ht="12.75">
      <c r="A265" s="62"/>
      <c r="B265" s="63" t="s">
        <v>130</v>
      </c>
      <c r="C265" s="88" t="s">
        <v>25</v>
      </c>
      <c r="D265" s="65">
        <v>0</v>
      </c>
      <c r="E265" s="66">
        <v>353</v>
      </c>
      <c r="F265" s="67" t="s">
        <v>213</v>
      </c>
      <c r="G265" s="66">
        <v>324</v>
      </c>
      <c r="H265" s="65">
        <v>0</v>
      </c>
      <c r="I265" s="66">
        <v>324</v>
      </c>
      <c r="J265" s="65">
        <v>0</v>
      </c>
      <c r="K265" s="66">
        <v>324</v>
      </c>
      <c r="L265" s="68">
        <f>SUM(J265:K265)</f>
        <v>324</v>
      </c>
    </row>
    <row r="266" spans="1:12" ht="12.75">
      <c r="A266" s="69" t="s">
        <v>16</v>
      </c>
      <c r="B266" s="104">
        <v>60</v>
      </c>
      <c r="C266" s="101" t="s">
        <v>127</v>
      </c>
      <c r="D266" s="57">
        <f aca="true" t="shared" si="51" ref="D266:L266">SUM(D263:D265)</f>
        <v>0</v>
      </c>
      <c r="E266" s="56">
        <f t="shared" si="51"/>
        <v>1953</v>
      </c>
      <c r="F266" s="57">
        <f t="shared" si="51"/>
        <v>0</v>
      </c>
      <c r="G266" s="56">
        <f t="shared" si="51"/>
        <v>1656</v>
      </c>
      <c r="H266" s="57">
        <f t="shared" si="51"/>
        <v>0</v>
      </c>
      <c r="I266" s="56">
        <f t="shared" si="51"/>
        <v>1656</v>
      </c>
      <c r="J266" s="57">
        <f t="shared" si="51"/>
        <v>0</v>
      </c>
      <c r="K266" s="56">
        <f t="shared" si="51"/>
        <v>1429</v>
      </c>
      <c r="L266" s="56">
        <f t="shared" si="51"/>
        <v>1429</v>
      </c>
    </row>
    <row r="267" spans="1:12" ht="12.75">
      <c r="A267" s="3" t="s">
        <v>16</v>
      </c>
      <c r="B267" s="58">
        <v>80.001</v>
      </c>
      <c r="C267" s="93" t="s">
        <v>19</v>
      </c>
      <c r="D267" s="57">
        <f aca="true" t="shared" si="52" ref="D267:L267">D266</f>
        <v>0</v>
      </c>
      <c r="E267" s="56">
        <f t="shared" si="52"/>
        <v>1953</v>
      </c>
      <c r="F267" s="57">
        <f t="shared" si="52"/>
        <v>0</v>
      </c>
      <c r="G267" s="56">
        <f t="shared" si="52"/>
        <v>1656</v>
      </c>
      <c r="H267" s="57">
        <f t="shared" si="52"/>
        <v>0</v>
      </c>
      <c r="I267" s="56">
        <f t="shared" si="52"/>
        <v>1656</v>
      </c>
      <c r="J267" s="57">
        <f t="shared" si="52"/>
        <v>0</v>
      </c>
      <c r="K267" s="56">
        <f t="shared" si="52"/>
        <v>1429</v>
      </c>
      <c r="L267" s="56">
        <f t="shared" si="52"/>
        <v>1429</v>
      </c>
    </row>
    <row r="268" spans="1:12" ht="12.75">
      <c r="A268" s="82"/>
      <c r="B268" s="58"/>
      <c r="C268" s="93"/>
      <c r="D268" s="74"/>
      <c r="E268" s="74"/>
      <c r="F268" s="74"/>
      <c r="G268" s="74"/>
      <c r="H268" s="74"/>
      <c r="I268" s="74"/>
      <c r="J268" s="105"/>
      <c r="K268" s="74"/>
      <c r="L268" s="105"/>
    </row>
    <row r="269" spans="1:12" ht="38.25">
      <c r="A269" s="82"/>
      <c r="B269" s="58">
        <v>80.102</v>
      </c>
      <c r="C269" s="93" t="s">
        <v>219</v>
      </c>
      <c r="D269" s="53"/>
      <c r="E269" s="53"/>
      <c r="F269" s="53"/>
      <c r="G269" s="53"/>
      <c r="H269" s="53"/>
      <c r="I269" s="53"/>
      <c r="J269" s="106"/>
      <c r="K269" s="53"/>
      <c r="L269" s="106"/>
    </row>
    <row r="270" spans="1:12" ht="12.75">
      <c r="A270" s="82"/>
      <c r="B270" s="91">
        <v>61</v>
      </c>
      <c r="C270" s="82" t="s">
        <v>218</v>
      </c>
      <c r="D270" s="53"/>
      <c r="E270" s="53"/>
      <c r="F270" s="53"/>
      <c r="G270" s="53"/>
      <c r="H270" s="53"/>
      <c r="I270" s="53"/>
      <c r="J270" s="106"/>
      <c r="K270" s="53"/>
      <c r="L270" s="54"/>
    </row>
    <row r="271" spans="1:12" ht="12.75">
      <c r="A271" s="82"/>
      <c r="B271" s="107" t="s">
        <v>186</v>
      </c>
      <c r="C271" s="82" t="s">
        <v>27</v>
      </c>
      <c r="D271" s="54">
        <v>0</v>
      </c>
      <c r="E271" s="54">
        <v>0</v>
      </c>
      <c r="F271" s="53">
        <v>1063</v>
      </c>
      <c r="G271" s="53" t="s">
        <v>213</v>
      </c>
      <c r="H271" s="53">
        <v>1063</v>
      </c>
      <c r="I271" s="54">
        <v>0</v>
      </c>
      <c r="J271" s="54">
        <v>0</v>
      </c>
      <c r="K271" s="54">
        <v>0</v>
      </c>
      <c r="L271" s="54">
        <f>SUM(J271:K271)</f>
        <v>0</v>
      </c>
    </row>
    <row r="272" spans="1:12" ht="9" customHeight="1">
      <c r="A272" s="82"/>
      <c r="B272" s="58"/>
      <c r="C272" s="93"/>
      <c r="D272" s="53"/>
      <c r="E272" s="53"/>
      <c r="F272" s="53"/>
      <c r="G272" s="53"/>
      <c r="H272" s="53"/>
      <c r="I272" s="53"/>
      <c r="J272" s="53"/>
      <c r="K272" s="53"/>
      <c r="L272" s="53"/>
    </row>
    <row r="273" spans="1:12" ht="12.75">
      <c r="A273" s="82"/>
      <c r="B273" s="91">
        <v>62</v>
      </c>
      <c r="C273" s="82" t="s">
        <v>187</v>
      </c>
      <c r="D273" s="53"/>
      <c r="E273" s="53"/>
      <c r="F273" s="53"/>
      <c r="G273" s="53"/>
      <c r="H273" s="53"/>
      <c r="I273" s="53"/>
      <c r="J273" s="53"/>
      <c r="K273" s="53"/>
      <c r="L273" s="53"/>
    </row>
    <row r="274" spans="1:12" ht="25.5">
      <c r="A274" s="82"/>
      <c r="B274" s="107" t="s">
        <v>188</v>
      </c>
      <c r="C274" s="82" t="s">
        <v>210</v>
      </c>
      <c r="D274" s="54">
        <v>0</v>
      </c>
      <c r="E274" s="54">
        <v>0</v>
      </c>
      <c r="F274" s="53" t="s">
        <v>213</v>
      </c>
      <c r="G274" s="53">
        <v>10000</v>
      </c>
      <c r="H274" s="54">
        <v>0</v>
      </c>
      <c r="I274" s="53">
        <v>10000</v>
      </c>
      <c r="J274" s="54">
        <v>0</v>
      </c>
      <c r="K274" s="53">
        <v>10000</v>
      </c>
      <c r="L274" s="53">
        <f>SUM(J274:K274)</f>
        <v>10000</v>
      </c>
    </row>
    <row r="275" spans="1:12" ht="38.25">
      <c r="A275" s="82" t="s">
        <v>16</v>
      </c>
      <c r="B275" s="58">
        <v>80.102</v>
      </c>
      <c r="C275" s="93" t="s">
        <v>219</v>
      </c>
      <c r="D275" s="57">
        <f aca="true" t="shared" si="53" ref="D275:L275">D271+D274</f>
        <v>0</v>
      </c>
      <c r="E275" s="57">
        <f t="shared" si="53"/>
        <v>0</v>
      </c>
      <c r="F275" s="87">
        <f t="shared" si="53"/>
        <v>1063</v>
      </c>
      <c r="G275" s="87">
        <f t="shared" si="53"/>
        <v>10000</v>
      </c>
      <c r="H275" s="87">
        <f t="shared" si="53"/>
        <v>1063</v>
      </c>
      <c r="I275" s="87">
        <f t="shared" si="53"/>
        <v>10000</v>
      </c>
      <c r="J275" s="57">
        <f t="shared" si="53"/>
        <v>0</v>
      </c>
      <c r="K275" s="87">
        <f t="shared" si="53"/>
        <v>10000</v>
      </c>
      <c r="L275" s="87">
        <f t="shared" si="53"/>
        <v>10000</v>
      </c>
    </row>
    <row r="276" spans="1:12" ht="12.75">
      <c r="A276" s="3" t="s">
        <v>16</v>
      </c>
      <c r="B276" s="3">
        <v>80</v>
      </c>
      <c r="C276" s="82" t="s">
        <v>126</v>
      </c>
      <c r="D276" s="57">
        <f>D267+D275</f>
        <v>0</v>
      </c>
      <c r="E276" s="87">
        <f aca="true" t="shared" si="54" ref="E276:L276">E267+E275</f>
        <v>1953</v>
      </c>
      <c r="F276" s="87">
        <f t="shared" si="54"/>
        <v>1063</v>
      </c>
      <c r="G276" s="87">
        <f t="shared" si="54"/>
        <v>11656</v>
      </c>
      <c r="H276" s="87">
        <f t="shared" si="54"/>
        <v>1063</v>
      </c>
      <c r="I276" s="87">
        <f t="shared" si="54"/>
        <v>11656</v>
      </c>
      <c r="J276" s="57">
        <f t="shared" si="54"/>
        <v>0</v>
      </c>
      <c r="K276" s="87">
        <f t="shared" si="54"/>
        <v>11429</v>
      </c>
      <c r="L276" s="87">
        <f t="shared" si="54"/>
        <v>11429</v>
      </c>
    </row>
    <row r="277" spans="1:12" ht="25.5">
      <c r="A277" s="82" t="s">
        <v>16</v>
      </c>
      <c r="B277" s="76">
        <v>2245</v>
      </c>
      <c r="C277" s="59" t="s">
        <v>192</v>
      </c>
      <c r="D277" s="57">
        <f aca="true" t="shared" si="55" ref="D277:L277">D276+D252+D245+D258</f>
        <v>0</v>
      </c>
      <c r="E277" s="56">
        <f t="shared" si="55"/>
        <v>344683</v>
      </c>
      <c r="F277" s="56">
        <f t="shared" si="55"/>
        <v>1063</v>
      </c>
      <c r="G277" s="56">
        <f t="shared" si="55"/>
        <v>466656</v>
      </c>
      <c r="H277" s="56">
        <f t="shared" si="55"/>
        <v>1063</v>
      </c>
      <c r="I277" s="56">
        <f t="shared" si="55"/>
        <v>466656</v>
      </c>
      <c r="J277" s="57">
        <f t="shared" si="55"/>
        <v>0</v>
      </c>
      <c r="K277" s="56">
        <f t="shared" si="55"/>
        <v>489229</v>
      </c>
      <c r="L277" s="56">
        <f t="shared" si="55"/>
        <v>489229</v>
      </c>
    </row>
    <row r="278" spans="1:12" ht="3" customHeight="1">
      <c r="A278" s="82"/>
      <c r="B278" s="76"/>
      <c r="C278" s="47"/>
      <c r="D278" s="60"/>
      <c r="E278" s="60"/>
      <c r="F278" s="60"/>
      <c r="G278" s="60"/>
      <c r="H278" s="60"/>
      <c r="I278" s="60"/>
      <c r="J278" s="60"/>
      <c r="K278" s="60"/>
      <c r="L278" s="60"/>
    </row>
    <row r="279" spans="1:12" ht="12.75" customHeight="1">
      <c r="A279" s="3" t="s">
        <v>18</v>
      </c>
      <c r="B279" s="76">
        <v>2506</v>
      </c>
      <c r="C279" s="59" t="s">
        <v>189</v>
      </c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2.75" customHeight="1">
      <c r="A280" s="3"/>
      <c r="B280" s="58">
        <v>0.103</v>
      </c>
      <c r="C280" s="59" t="s">
        <v>220</v>
      </c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25.5">
      <c r="A281" s="3"/>
      <c r="B281" s="108" t="s">
        <v>144</v>
      </c>
      <c r="C281" s="109" t="s">
        <v>143</v>
      </c>
      <c r="D281" s="110">
        <v>0</v>
      </c>
      <c r="E281" s="110">
        <v>0</v>
      </c>
      <c r="F281" s="111">
        <v>936</v>
      </c>
      <c r="G281" s="111" t="s">
        <v>213</v>
      </c>
      <c r="H281" s="102">
        <v>936</v>
      </c>
      <c r="I281" s="110">
        <v>0</v>
      </c>
      <c r="J281" s="111">
        <v>312</v>
      </c>
      <c r="K281" s="110">
        <v>0</v>
      </c>
      <c r="L281" s="112">
        <f>SUM(J281:K281)</f>
        <v>312</v>
      </c>
    </row>
    <row r="282" spans="1:12" ht="12.75" customHeight="1">
      <c r="A282" s="3" t="s">
        <v>16</v>
      </c>
      <c r="B282" s="58">
        <v>0.103</v>
      </c>
      <c r="C282" s="59" t="s">
        <v>220</v>
      </c>
      <c r="D282" s="113">
        <f aca="true" t="shared" si="56" ref="D282:L282">SUM(D281:D281)</f>
        <v>0</v>
      </c>
      <c r="E282" s="113">
        <f t="shared" si="56"/>
        <v>0</v>
      </c>
      <c r="F282" s="114">
        <f t="shared" si="56"/>
        <v>936</v>
      </c>
      <c r="G282" s="113">
        <f t="shared" si="56"/>
        <v>0</v>
      </c>
      <c r="H282" s="114">
        <f t="shared" si="56"/>
        <v>936</v>
      </c>
      <c r="I282" s="113">
        <f t="shared" si="56"/>
        <v>0</v>
      </c>
      <c r="J282" s="114">
        <f t="shared" si="56"/>
        <v>312</v>
      </c>
      <c r="K282" s="113">
        <f t="shared" si="56"/>
        <v>0</v>
      </c>
      <c r="L282" s="114">
        <f t="shared" si="56"/>
        <v>312</v>
      </c>
    </row>
    <row r="283" spans="1:12" ht="12.75">
      <c r="A283" s="3"/>
      <c r="B283" s="76"/>
      <c r="C283" s="59"/>
      <c r="D283" s="61"/>
      <c r="E283" s="61"/>
      <c r="F283" s="61"/>
      <c r="G283" s="61"/>
      <c r="H283" s="61"/>
      <c r="I283" s="61"/>
      <c r="J283" s="61"/>
      <c r="K283" s="61"/>
      <c r="L283" s="60"/>
    </row>
    <row r="284" spans="1:12" ht="12.75" customHeight="1">
      <c r="A284" s="3"/>
      <c r="B284" s="58">
        <v>0.8</v>
      </c>
      <c r="C284" s="59" t="s">
        <v>131</v>
      </c>
      <c r="D284" s="12"/>
      <c r="E284" s="12"/>
      <c r="F284" s="12"/>
      <c r="G284" s="12"/>
      <c r="H284" s="12"/>
      <c r="I284" s="12"/>
      <c r="J284" s="12"/>
      <c r="K284" s="12"/>
      <c r="L284" s="9"/>
    </row>
    <row r="285" spans="1:12" ht="12.75" customHeight="1">
      <c r="A285" s="3"/>
      <c r="B285" s="3">
        <v>60</v>
      </c>
      <c r="C285" s="47" t="s">
        <v>132</v>
      </c>
      <c r="D285" s="61"/>
      <c r="E285" s="61"/>
      <c r="F285" s="61"/>
      <c r="G285" s="61"/>
      <c r="H285" s="61"/>
      <c r="I285" s="61"/>
      <c r="J285" s="61"/>
      <c r="K285" s="61"/>
      <c r="L285" s="60"/>
    </row>
    <row r="286" spans="1:12" ht="12.75" customHeight="1">
      <c r="A286" s="3"/>
      <c r="B286" s="46" t="s">
        <v>133</v>
      </c>
      <c r="C286" s="3" t="s">
        <v>134</v>
      </c>
      <c r="D286" s="94">
        <v>12390</v>
      </c>
      <c r="E286" s="65">
        <v>0</v>
      </c>
      <c r="F286" s="94" t="s">
        <v>213</v>
      </c>
      <c r="G286" s="67" t="s">
        <v>213</v>
      </c>
      <c r="H286" s="116">
        <v>0</v>
      </c>
      <c r="I286" s="65">
        <v>0</v>
      </c>
      <c r="J286" s="115">
        <v>20000</v>
      </c>
      <c r="K286" s="65">
        <v>0</v>
      </c>
      <c r="L286" s="67">
        <f>SUM(J286:K286)</f>
        <v>20000</v>
      </c>
    </row>
    <row r="287" spans="1:12" ht="12.75" customHeight="1">
      <c r="A287" s="82" t="s">
        <v>16</v>
      </c>
      <c r="B287" s="3">
        <v>60</v>
      </c>
      <c r="C287" s="47" t="s">
        <v>132</v>
      </c>
      <c r="D287" s="115">
        <f aca="true" t="shared" si="57" ref="D287:L288">D286</f>
        <v>12390</v>
      </c>
      <c r="E287" s="116">
        <f t="shared" si="57"/>
        <v>0</v>
      </c>
      <c r="F287" s="115" t="str">
        <f t="shared" si="57"/>
        <v> -</v>
      </c>
      <c r="G287" s="115" t="str">
        <f t="shared" si="57"/>
        <v> -</v>
      </c>
      <c r="H287" s="116">
        <f t="shared" si="57"/>
        <v>0</v>
      </c>
      <c r="I287" s="116">
        <f t="shared" si="57"/>
        <v>0</v>
      </c>
      <c r="J287" s="115">
        <f t="shared" si="57"/>
        <v>20000</v>
      </c>
      <c r="K287" s="116">
        <f t="shared" si="57"/>
        <v>0</v>
      </c>
      <c r="L287" s="115">
        <f t="shared" si="57"/>
        <v>20000</v>
      </c>
    </row>
    <row r="288" spans="1:12" ht="12.75" customHeight="1">
      <c r="A288" s="82" t="s">
        <v>16</v>
      </c>
      <c r="B288" s="58">
        <v>0.8</v>
      </c>
      <c r="C288" s="59" t="s">
        <v>131</v>
      </c>
      <c r="D288" s="115">
        <f t="shared" si="57"/>
        <v>12390</v>
      </c>
      <c r="E288" s="116">
        <f t="shared" si="57"/>
        <v>0</v>
      </c>
      <c r="F288" s="115" t="str">
        <f t="shared" si="57"/>
        <v> -</v>
      </c>
      <c r="G288" s="115" t="str">
        <f t="shared" si="57"/>
        <v> -</v>
      </c>
      <c r="H288" s="116">
        <f t="shared" si="57"/>
        <v>0</v>
      </c>
      <c r="I288" s="116">
        <f t="shared" si="57"/>
        <v>0</v>
      </c>
      <c r="J288" s="115">
        <f t="shared" si="57"/>
        <v>20000</v>
      </c>
      <c r="K288" s="116">
        <f t="shared" si="57"/>
        <v>0</v>
      </c>
      <c r="L288" s="115">
        <f t="shared" si="57"/>
        <v>20000</v>
      </c>
    </row>
    <row r="289" spans="1:12" ht="12.75" customHeight="1">
      <c r="A289" s="82" t="s">
        <v>16</v>
      </c>
      <c r="B289" s="76">
        <v>2506</v>
      </c>
      <c r="C289" s="59" t="s">
        <v>189</v>
      </c>
      <c r="D289" s="67">
        <f>D288+D282</f>
        <v>12390</v>
      </c>
      <c r="E289" s="65">
        <f aca="true" t="shared" si="58" ref="E289:L289">E288+E282</f>
        <v>0</v>
      </c>
      <c r="F289" s="67">
        <f t="shared" si="58"/>
        <v>936</v>
      </c>
      <c r="G289" s="65">
        <f t="shared" si="58"/>
        <v>0</v>
      </c>
      <c r="H289" s="67">
        <f t="shared" si="58"/>
        <v>936</v>
      </c>
      <c r="I289" s="65">
        <f t="shared" si="58"/>
        <v>0</v>
      </c>
      <c r="J289" s="67">
        <f t="shared" si="58"/>
        <v>20312</v>
      </c>
      <c r="K289" s="65">
        <f t="shared" si="58"/>
        <v>0</v>
      </c>
      <c r="L289" s="67">
        <f t="shared" si="58"/>
        <v>20312</v>
      </c>
    </row>
    <row r="290" spans="1:12" ht="12.75" customHeight="1">
      <c r="A290" s="82"/>
      <c r="B290" s="76"/>
      <c r="C290" s="47"/>
      <c r="D290" s="60"/>
      <c r="E290" s="60"/>
      <c r="F290" s="60"/>
      <c r="G290" s="60"/>
      <c r="H290" s="60"/>
      <c r="I290" s="60"/>
      <c r="J290" s="60"/>
      <c r="K290" s="60"/>
      <c r="L290" s="60"/>
    </row>
    <row r="291" spans="1:12" ht="12.75" customHeight="1">
      <c r="A291" s="117" t="s">
        <v>18</v>
      </c>
      <c r="B291" s="118">
        <v>3451</v>
      </c>
      <c r="C291" s="119" t="s">
        <v>145</v>
      </c>
      <c r="D291" s="60"/>
      <c r="E291" s="60"/>
      <c r="F291" s="60"/>
      <c r="G291" s="60"/>
      <c r="H291" s="60"/>
      <c r="I291" s="60"/>
      <c r="J291" s="60"/>
      <c r="K291" s="60"/>
      <c r="L291" s="60"/>
    </row>
    <row r="292" spans="1:12" ht="12.75" customHeight="1">
      <c r="A292" s="129"/>
      <c r="B292" s="153">
        <v>0.092</v>
      </c>
      <c r="C292" s="154" t="s">
        <v>146</v>
      </c>
      <c r="D292" s="68"/>
      <c r="E292" s="68"/>
      <c r="F292" s="68"/>
      <c r="G292" s="68"/>
      <c r="H292" s="68"/>
      <c r="I292" s="68"/>
      <c r="J292" s="68"/>
      <c r="K292" s="68"/>
      <c r="L292" s="68"/>
    </row>
    <row r="293" spans="1:12" ht="12.75" customHeight="1">
      <c r="A293" s="117"/>
      <c r="B293" s="121">
        <v>60</v>
      </c>
      <c r="C293" s="122" t="s">
        <v>147</v>
      </c>
      <c r="D293" s="60"/>
      <c r="E293" s="60"/>
      <c r="F293" s="60"/>
      <c r="G293" s="60"/>
      <c r="H293" s="60"/>
      <c r="I293" s="60"/>
      <c r="J293" s="60"/>
      <c r="K293" s="60"/>
      <c r="L293" s="60"/>
    </row>
    <row r="294" spans="1:12" ht="12.75" customHeight="1">
      <c r="A294" s="117"/>
      <c r="B294" s="123">
        <v>45</v>
      </c>
      <c r="C294" s="122" t="s">
        <v>29</v>
      </c>
      <c r="D294" s="60"/>
      <c r="E294" s="60"/>
      <c r="F294" s="60"/>
      <c r="G294" s="60"/>
      <c r="H294" s="60"/>
      <c r="I294" s="60"/>
      <c r="J294" s="60"/>
      <c r="K294" s="60"/>
      <c r="L294" s="60"/>
    </row>
    <row r="295" spans="1:12" ht="12.75" customHeight="1">
      <c r="A295" s="117"/>
      <c r="B295" s="124" t="s">
        <v>166</v>
      </c>
      <c r="C295" s="117" t="s">
        <v>27</v>
      </c>
      <c r="D295" s="67">
        <v>988</v>
      </c>
      <c r="E295" s="65">
        <v>0</v>
      </c>
      <c r="F295" s="66" t="s">
        <v>213</v>
      </c>
      <c r="G295" s="67" t="s">
        <v>213</v>
      </c>
      <c r="H295" s="65">
        <v>0</v>
      </c>
      <c r="I295" s="65">
        <v>0</v>
      </c>
      <c r="J295" s="65">
        <v>0</v>
      </c>
      <c r="K295" s="65">
        <v>0</v>
      </c>
      <c r="L295" s="65">
        <f>SUM(J295:K295)</f>
        <v>0</v>
      </c>
    </row>
    <row r="296" spans="1:12" ht="12.75" customHeight="1">
      <c r="A296" s="117" t="s">
        <v>16</v>
      </c>
      <c r="B296" s="123">
        <v>45</v>
      </c>
      <c r="C296" s="122" t="s">
        <v>29</v>
      </c>
      <c r="D296" s="67">
        <f aca="true" t="shared" si="59" ref="D296:L296">D295</f>
        <v>988</v>
      </c>
      <c r="E296" s="65">
        <f t="shared" si="59"/>
        <v>0</v>
      </c>
      <c r="F296" s="67" t="str">
        <f t="shared" si="59"/>
        <v> -</v>
      </c>
      <c r="G296" s="67" t="str">
        <f t="shared" si="59"/>
        <v> -</v>
      </c>
      <c r="H296" s="65">
        <f t="shared" si="59"/>
        <v>0</v>
      </c>
      <c r="I296" s="65">
        <f t="shared" si="59"/>
        <v>0</v>
      </c>
      <c r="J296" s="65">
        <f t="shared" si="59"/>
        <v>0</v>
      </c>
      <c r="K296" s="65">
        <f t="shared" si="59"/>
        <v>0</v>
      </c>
      <c r="L296" s="65">
        <f t="shared" si="59"/>
        <v>0</v>
      </c>
    </row>
    <row r="297" spans="1:12" ht="12.75" customHeight="1">
      <c r="A297" s="117"/>
      <c r="B297" s="125"/>
      <c r="C297" s="122"/>
      <c r="D297" s="60"/>
      <c r="E297" s="60"/>
      <c r="F297" s="60"/>
      <c r="G297" s="60"/>
      <c r="H297" s="60"/>
      <c r="I297" s="60"/>
      <c r="J297" s="60"/>
      <c r="K297" s="60"/>
      <c r="L297" s="60"/>
    </row>
    <row r="298" spans="1:12" ht="12.75" customHeight="1">
      <c r="A298" s="117"/>
      <c r="B298" s="123">
        <v>46</v>
      </c>
      <c r="C298" s="122" t="s">
        <v>33</v>
      </c>
      <c r="D298" s="60"/>
      <c r="E298" s="60"/>
      <c r="F298" s="60"/>
      <c r="G298" s="60"/>
      <c r="H298" s="60"/>
      <c r="I298" s="60"/>
      <c r="J298" s="60"/>
      <c r="K298" s="60"/>
      <c r="L298" s="60"/>
    </row>
    <row r="299" spans="1:12" ht="12.75" customHeight="1">
      <c r="A299" s="117"/>
      <c r="B299" s="126" t="s">
        <v>167</v>
      </c>
      <c r="C299" s="117" t="s">
        <v>27</v>
      </c>
      <c r="D299" s="67">
        <v>965</v>
      </c>
      <c r="E299" s="65">
        <v>0</v>
      </c>
      <c r="F299" s="66" t="s">
        <v>213</v>
      </c>
      <c r="G299" s="67" t="s">
        <v>213</v>
      </c>
      <c r="H299" s="65">
        <v>0</v>
      </c>
      <c r="I299" s="65">
        <v>0</v>
      </c>
      <c r="J299" s="65">
        <v>0</v>
      </c>
      <c r="K299" s="65">
        <v>0</v>
      </c>
      <c r="L299" s="65">
        <f>SUM(J299:K299)</f>
        <v>0</v>
      </c>
    </row>
    <row r="300" spans="1:12" ht="12.75" customHeight="1">
      <c r="A300" s="117" t="s">
        <v>16</v>
      </c>
      <c r="B300" s="123">
        <v>46</v>
      </c>
      <c r="C300" s="122" t="s">
        <v>33</v>
      </c>
      <c r="D300" s="67">
        <f aca="true" t="shared" si="60" ref="D300:L300">D299</f>
        <v>965</v>
      </c>
      <c r="E300" s="65">
        <f t="shared" si="60"/>
        <v>0</v>
      </c>
      <c r="F300" s="67" t="str">
        <f t="shared" si="60"/>
        <v> -</v>
      </c>
      <c r="G300" s="67" t="str">
        <f t="shared" si="60"/>
        <v> -</v>
      </c>
      <c r="H300" s="65">
        <f t="shared" si="60"/>
        <v>0</v>
      </c>
      <c r="I300" s="65">
        <f t="shared" si="60"/>
        <v>0</v>
      </c>
      <c r="J300" s="65">
        <f t="shared" si="60"/>
        <v>0</v>
      </c>
      <c r="K300" s="65">
        <f t="shared" si="60"/>
        <v>0</v>
      </c>
      <c r="L300" s="65">
        <f t="shared" si="60"/>
        <v>0</v>
      </c>
    </row>
    <row r="301" spans="1:12" ht="14.25" customHeight="1">
      <c r="A301" s="117"/>
      <c r="B301" s="126"/>
      <c r="C301" s="117"/>
      <c r="D301" s="60"/>
      <c r="E301" s="60"/>
      <c r="F301" s="60"/>
      <c r="G301" s="60"/>
      <c r="H301" s="60"/>
      <c r="I301" s="60"/>
      <c r="J301" s="60"/>
      <c r="K301" s="60"/>
      <c r="L301" s="60"/>
    </row>
    <row r="302" spans="1:12" ht="12.75" customHeight="1">
      <c r="A302" s="117"/>
      <c r="B302" s="123">
        <v>47</v>
      </c>
      <c r="C302" s="122" t="s">
        <v>37</v>
      </c>
      <c r="D302" s="60"/>
      <c r="E302" s="60"/>
      <c r="F302" s="60"/>
      <c r="G302" s="60"/>
      <c r="H302" s="60"/>
      <c r="I302" s="60"/>
      <c r="J302" s="60"/>
      <c r="K302" s="60"/>
      <c r="L302" s="60"/>
    </row>
    <row r="303" spans="1:12" ht="12.75" customHeight="1">
      <c r="A303" s="117"/>
      <c r="B303" s="126" t="s">
        <v>168</v>
      </c>
      <c r="C303" s="117" t="s">
        <v>27</v>
      </c>
      <c r="D303" s="53">
        <v>965</v>
      </c>
      <c r="E303" s="54">
        <v>0</v>
      </c>
      <c r="F303" s="52" t="s">
        <v>213</v>
      </c>
      <c r="G303" s="53" t="s">
        <v>213</v>
      </c>
      <c r="H303" s="54">
        <v>0</v>
      </c>
      <c r="I303" s="54">
        <v>0</v>
      </c>
      <c r="J303" s="65">
        <v>0</v>
      </c>
      <c r="K303" s="54">
        <v>0</v>
      </c>
      <c r="L303" s="54">
        <f>SUM(J303:K303)</f>
        <v>0</v>
      </c>
    </row>
    <row r="304" spans="1:12" ht="12.75" customHeight="1">
      <c r="A304" s="117" t="s">
        <v>16</v>
      </c>
      <c r="B304" s="123">
        <v>47</v>
      </c>
      <c r="C304" s="122" t="s">
        <v>37</v>
      </c>
      <c r="D304" s="87">
        <f aca="true" t="shared" si="61" ref="D304:L304">D303</f>
        <v>965</v>
      </c>
      <c r="E304" s="57">
        <f t="shared" si="61"/>
        <v>0</v>
      </c>
      <c r="F304" s="87" t="str">
        <f t="shared" si="61"/>
        <v> -</v>
      </c>
      <c r="G304" s="87" t="str">
        <f t="shared" si="61"/>
        <v> -</v>
      </c>
      <c r="H304" s="57">
        <f t="shared" si="61"/>
        <v>0</v>
      </c>
      <c r="I304" s="57">
        <f t="shared" si="61"/>
        <v>0</v>
      </c>
      <c r="J304" s="57">
        <f t="shared" si="61"/>
        <v>0</v>
      </c>
      <c r="K304" s="57">
        <f t="shared" si="61"/>
        <v>0</v>
      </c>
      <c r="L304" s="57">
        <f t="shared" si="61"/>
        <v>0</v>
      </c>
    </row>
    <row r="305" spans="1:12" ht="12.75" customHeight="1">
      <c r="A305" s="117"/>
      <c r="B305" s="126"/>
      <c r="C305" s="117"/>
      <c r="D305" s="60"/>
      <c r="E305" s="60"/>
      <c r="F305" s="60"/>
      <c r="G305" s="60"/>
      <c r="H305" s="60"/>
      <c r="I305" s="60"/>
      <c r="J305" s="60"/>
      <c r="K305" s="60"/>
      <c r="L305" s="60"/>
    </row>
    <row r="306" spans="1:12" ht="12.75" customHeight="1">
      <c r="A306" s="117"/>
      <c r="B306" s="123">
        <v>48</v>
      </c>
      <c r="C306" s="122" t="s">
        <v>41</v>
      </c>
      <c r="D306" s="60"/>
      <c r="E306" s="60"/>
      <c r="F306" s="60"/>
      <c r="G306" s="60"/>
      <c r="H306" s="60"/>
      <c r="I306" s="60"/>
      <c r="J306" s="60"/>
      <c r="K306" s="60"/>
      <c r="L306" s="60"/>
    </row>
    <row r="307" spans="1:12" ht="12.75" customHeight="1">
      <c r="A307" s="117"/>
      <c r="B307" s="126" t="s">
        <v>169</v>
      </c>
      <c r="C307" s="117" t="s">
        <v>27</v>
      </c>
      <c r="D307" s="53">
        <v>965</v>
      </c>
      <c r="E307" s="54">
        <v>0</v>
      </c>
      <c r="F307" s="52" t="s">
        <v>213</v>
      </c>
      <c r="G307" s="53" t="s">
        <v>213</v>
      </c>
      <c r="H307" s="54">
        <v>0</v>
      </c>
      <c r="I307" s="54">
        <v>0</v>
      </c>
      <c r="J307" s="65">
        <v>0</v>
      </c>
      <c r="K307" s="54">
        <v>0</v>
      </c>
      <c r="L307" s="54">
        <f>SUM(J307:K307)</f>
        <v>0</v>
      </c>
    </row>
    <row r="308" spans="1:12" ht="12.75" customHeight="1">
      <c r="A308" s="117" t="s">
        <v>16</v>
      </c>
      <c r="B308" s="123">
        <v>48</v>
      </c>
      <c r="C308" s="122" t="s">
        <v>41</v>
      </c>
      <c r="D308" s="87">
        <f aca="true" t="shared" si="62" ref="D308:L308">D307</f>
        <v>965</v>
      </c>
      <c r="E308" s="57">
        <f t="shared" si="62"/>
        <v>0</v>
      </c>
      <c r="F308" s="87" t="str">
        <f t="shared" si="62"/>
        <v> -</v>
      </c>
      <c r="G308" s="87" t="str">
        <f t="shared" si="62"/>
        <v> -</v>
      </c>
      <c r="H308" s="57">
        <f t="shared" si="62"/>
        <v>0</v>
      </c>
      <c r="I308" s="57">
        <f t="shared" si="62"/>
        <v>0</v>
      </c>
      <c r="J308" s="57">
        <f t="shared" si="62"/>
        <v>0</v>
      </c>
      <c r="K308" s="57">
        <f t="shared" si="62"/>
        <v>0</v>
      </c>
      <c r="L308" s="57">
        <f t="shared" si="62"/>
        <v>0</v>
      </c>
    </row>
    <row r="309" spans="1:12" ht="12.75" customHeight="1">
      <c r="A309" s="117" t="s">
        <v>16</v>
      </c>
      <c r="B309" s="121">
        <v>60</v>
      </c>
      <c r="C309" s="122" t="s">
        <v>147</v>
      </c>
      <c r="D309" s="87">
        <f aca="true" t="shared" si="63" ref="D309:L309">D308+D304+D300+D296</f>
        <v>3883</v>
      </c>
      <c r="E309" s="57">
        <f t="shared" si="63"/>
        <v>0</v>
      </c>
      <c r="F309" s="57">
        <f t="shared" si="63"/>
        <v>0</v>
      </c>
      <c r="G309" s="57">
        <f t="shared" si="63"/>
        <v>0</v>
      </c>
      <c r="H309" s="57">
        <f t="shared" si="63"/>
        <v>0</v>
      </c>
      <c r="I309" s="57">
        <f t="shared" si="63"/>
        <v>0</v>
      </c>
      <c r="J309" s="57">
        <f t="shared" si="63"/>
        <v>0</v>
      </c>
      <c r="K309" s="57">
        <f t="shared" si="63"/>
        <v>0</v>
      </c>
      <c r="L309" s="57">
        <f t="shared" si="63"/>
        <v>0</v>
      </c>
    </row>
    <row r="310" spans="1:12" ht="12.75" customHeight="1">
      <c r="A310" s="117" t="s">
        <v>16</v>
      </c>
      <c r="B310" s="120">
        <v>0.092</v>
      </c>
      <c r="C310" s="119" t="s">
        <v>146</v>
      </c>
      <c r="D310" s="87">
        <f aca="true" t="shared" si="64" ref="D310:L311">D309</f>
        <v>3883</v>
      </c>
      <c r="E310" s="57">
        <f t="shared" si="64"/>
        <v>0</v>
      </c>
      <c r="F310" s="57">
        <f t="shared" si="64"/>
        <v>0</v>
      </c>
      <c r="G310" s="57">
        <f t="shared" si="64"/>
        <v>0</v>
      </c>
      <c r="H310" s="57">
        <f t="shared" si="64"/>
        <v>0</v>
      </c>
      <c r="I310" s="57">
        <f t="shared" si="64"/>
        <v>0</v>
      </c>
      <c r="J310" s="57">
        <f t="shared" si="64"/>
        <v>0</v>
      </c>
      <c r="K310" s="57">
        <f t="shared" si="64"/>
        <v>0</v>
      </c>
      <c r="L310" s="57">
        <f t="shared" si="64"/>
        <v>0</v>
      </c>
    </row>
    <row r="311" spans="1:12" ht="12.75" customHeight="1">
      <c r="A311" s="117" t="s">
        <v>16</v>
      </c>
      <c r="B311" s="118">
        <v>3451</v>
      </c>
      <c r="C311" s="119" t="s">
        <v>145</v>
      </c>
      <c r="D311" s="87">
        <f t="shared" si="64"/>
        <v>3883</v>
      </c>
      <c r="E311" s="57">
        <f t="shared" si="64"/>
        <v>0</v>
      </c>
      <c r="F311" s="57">
        <f t="shared" si="64"/>
        <v>0</v>
      </c>
      <c r="G311" s="57">
        <f t="shared" si="64"/>
        <v>0</v>
      </c>
      <c r="H311" s="57">
        <f t="shared" si="64"/>
        <v>0</v>
      </c>
      <c r="I311" s="57">
        <f t="shared" si="64"/>
        <v>0</v>
      </c>
      <c r="J311" s="57">
        <f t="shared" si="64"/>
        <v>0</v>
      </c>
      <c r="K311" s="57">
        <f t="shared" si="64"/>
        <v>0</v>
      </c>
      <c r="L311" s="57">
        <f t="shared" si="64"/>
        <v>0</v>
      </c>
    </row>
    <row r="312" spans="1:12" ht="12.75" customHeight="1">
      <c r="A312" s="117"/>
      <c r="B312" s="118"/>
      <c r="C312" s="119"/>
      <c r="D312" s="53"/>
      <c r="E312" s="53"/>
      <c r="F312" s="53"/>
      <c r="G312" s="53"/>
      <c r="H312" s="53"/>
      <c r="I312" s="53"/>
      <c r="J312" s="106"/>
      <c r="K312" s="53"/>
      <c r="L312" s="106"/>
    </row>
    <row r="313" spans="1:12" ht="12.75" customHeight="1">
      <c r="A313" s="117" t="s">
        <v>185</v>
      </c>
      <c r="B313" s="118">
        <v>3454</v>
      </c>
      <c r="C313" s="119" t="s">
        <v>180</v>
      </c>
      <c r="D313" s="53"/>
      <c r="E313" s="53"/>
      <c r="F313" s="53"/>
      <c r="G313" s="53"/>
      <c r="H313" s="53"/>
      <c r="I313" s="53"/>
      <c r="J313" s="106"/>
      <c r="K313" s="53"/>
      <c r="L313" s="106"/>
    </row>
    <row r="314" spans="1:12" ht="12.75" customHeight="1">
      <c r="A314" s="117"/>
      <c r="B314" s="127">
        <v>1</v>
      </c>
      <c r="C314" s="122" t="s">
        <v>181</v>
      </c>
      <c r="D314" s="53"/>
      <c r="E314" s="53"/>
      <c r="F314" s="53"/>
      <c r="G314" s="53"/>
      <c r="H314" s="53"/>
      <c r="I314" s="53"/>
      <c r="J314" s="106"/>
      <c r="K314" s="53"/>
      <c r="L314" s="106"/>
    </row>
    <row r="315" spans="1:12" ht="12.75" customHeight="1">
      <c r="A315" s="117"/>
      <c r="B315" s="128">
        <v>1.8</v>
      </c>
      <c r="C315" s="119" t="s">
        <v>131</v>
      </c>
      <c r="D315" s="53"/>
      <c r="E315" s="53"/>
      <c r="F315" s="53"/>
      <c r="G315" s="53"/>
      <c r="H315" s="53"/>
      <c r="I315" s="53"/>
      <c r="J315" s="106"/>
      <c r="K315" s="53"/>
      <c r="L315" s="106"/>
    </row>
    <row r="316" spans="1:12" ht="38.25">
      <c r="A316" s="117"/>
      <c r="B316" s="127">
        <v>1</v>
      </c>
      <c r="C316" s="122" t="s">
        <v>211</v>
      </c>
      <c r="D316" s="53"/>
      <c r="E316" s="53"/>
      <c r="F316" s="53"/>
      <c r="G316" s="53"/>
      <c r="H316" s="53"/>
      <c r="I316" s="53"/>
      <c r="J316" s="106"/>
      <c r="K316" s="53"/>
      <c r="L316" s="106"/>
    </row>
    <row r="317" spans="1:12" ht="12.75" customHeight="1">
      <c r="A317" s="117"/>
      <c r="B317" s="121" t="s">
        <v>182</v>
      </c>
      <c r="C317" s="122" t="s">
        <v>23</v>
      </c>
      <c r="D317" s="54">
        <v>0</v>
      </c>
      <c r="E317" s="54">
        <v>0</v>
      </c>
      <c r="F317" s="53" t="s">
        <v>213</v>
      </c>
      <c r="G317" s="53">
        <v>1</v>
      </c>
      <c r="H317" s="54">
        <v>0</v>
      </c>
      <c r="I317" s="53">
        <v>1</v>
      </c>
      <c r="J317" s="54">
        <v>0</v>
      </c>
      <c r="K317" s="53">
        <v>1</v>
      </c>
      <c r="L317" s="53">
        <f>SUM(J317:K317)</f>
        <v>1</v>
      </c>
    </row>
    <row r="318" spans="1:12" ht="12.75" customHeight="1">
      <c r="A318" s="117"/>
      <c r="B318" s="121" t="s">
        <v>183</v>
      </c>
      <c r="C318" s="122" t="s">
        <v>25</v>
      </c>
      <c r="D318" s="54">
        <v>0</v>
      </c>
      <c r="E318" s="54">
        <v>0</v>
      </c>
      <c r="F318" s="53" t="s">
        <v>213</v>
      </c>
      <c r="G318" s="53">
        <v>1</v>
      </c>
      <c r="H318" s="54">
        <v>0</v>
      </c>
      <c r="I318" s="53">
        <v>1</v>
      </c>
      <c r="J318" s="54">
        <v>0</v>
      </c>
      <c r="K318" s="53">
        <v>1</v>
      </c>
      <c r="L318" s="53">
        <f>SUM(J318:K318)</f>
        <v>1</v>
      </c>
    </row>
    <row r="319" spans="1:12" ht="12.75" customHeight="1">
      <c r="A319" s="117"/>
      <c r="B319" s="121" t="s">
        <v>184</v>
      </c>
      <c r="C319" s="122" t="s">
        <v>27</v>
      </c>
      <c r="D319" s="54">
        <v>0</v>
      </c>
      <c r="E319" s="54">
        <v>0</v>
      </c>
      <c r="F319" s="53" t="s">
        <v>213</v>
      </c>
      <c r="G319" s="53">
        <v>19998</v>
      </c>
      <c r="H319" s="54">
        <v>0</v>
      </c>
      <c r="I319" s="53">
        <v>19998</v>
      </c>
      <c r="J319" s="54">
        <v>0</v>
      </c>
      <c r="K319" s="53">
        <v>9998</v>
      </c>
      <c r="L319" s="53">
        <f>SUM(J319:K319)</f>
        <v>9998</v>
      </c>
    </row>
    <row r="320" spans="1:12" ht="38.25">
      <c r="A320" s="117" t="s">
        <v>16</v>
      </c>
      <c r="B320" s="127">
        <v>1</v>
      </c>
      <c r="C320" s="122" t="s">
        <v>215</v>
      </c>
      <c r="D320" s="57">
        <f aca="true" t="shared" si="65" ref="D320:L320">SUM(D317:D319)</f>
        <v>0</v>
      </c>
      <c r="E320" s="57">
        <f t="shared" si="65"/>
        <v>0</v>
      </c>
      <c r="F320" s="57">
        <f t="shared" si="65"/>
        <v>0</v>
      </c>
      <c r="G320" s="87">
        <f t="shared" si="65"/>
        <v>20000</v>
      </c>
      <c r="H320" s="57">
        <f t="shared" si="65"/>
        <v>0</v>
      </c>
      <c r="I320" s="87">
        <f t="shared" si="65"/>
        <v>20000</v>
      </c>
      <c r="J320" s="57">
        <f t="shared" si="65"/>
        <v>0</v>
      </c>
      <c r="K320" s="130">
        <f t="shared" si="65"/>
        <v>10000</v>
      </c>
      <c r="L320" s="130">
        <f t="shared" si="65"/>
        <v>10000</v>
      </c>
    </row>
    <row r="321" spans="1:12" ht="12.75" customHeight="1">
      <c r="A321" s="129" t="s">
        <v>16</v>
      </c>
      <c r="B321" s="155">
        <v>1.8</v>
      </c>
      <c r="C321" s="154" t="s">
        <v>131</v>
      </c>
      <c r="D321" s="57">
        <f aca="true" t="shared" si="66" ref="D321:L323">D320</f>
        <v>0</v>
      </c>
      <c r="E321" s="57">
        <f t="shared" si="66"/>
        <v>0</v>
      </c>
      <c r="F321" s="57">
        <f t="shared" si="66"/>
        <v>0</v>
      </c>
      <c r="G321" s="87">
        <f t="shared" si="66"/>
        <v>20000</v>
      </c>
      <c r="H321" s="57">
        <f t="shared" si="66"/>
        <v>0</v>
      </c>
      <c r="I321" s="87">
        <f t="shared" si="66"/>
        <v>20000</v>
      </c>
      <c r="J321" s="57">
        <f t="shared" si="66"/>
        <v>0</v>
      </c>
      <c r="K321" s="87">
        <f t="shared" si="66"/>
        <v>10000</v>
      </c>
      <c r="L321" s="87">
        <f t="shared" si="66"/>
        <v>10000</v>
      </c>
    </row>
    <row r="322" spans="1:12" ht="12.75" customHeight="1">
      <c r="A322" s="117" t="s">
        <v>16</v>
      </c>
      <c r="B322" s="127">
        <v>1</v>
      </c>
      <c r="C322" s="122" t="s">
        <v>181</v>
      </c>
      <c r="D322" s="65">
        <f t="shared" si="66"/>
        <v>0</v>
      </c>
      <c r="E322" s="65">
        <f t="shared" si="66"/>
        <v>0</v>
      </c>
      <c r="F322" s="65">
        <f t="shared" si="66"/>
        <v>0</v>
      </c>
      <c r="G322" s="67">
        <f t="shared" si="66"/>
        <v>20000</v>
      </c>
      <c r="H322" s="65">
        <f t="shared" si="66"/>
        <v>0</v>
      </c>
      <c r="I322" s="67">
        <f t="shared" si="66"/>
        <v>20000</v>
      </c>
      <c r="J322" s="65">
        <f t="shared" si="66"/>
        <v>0</v>
      </c>
      <c r="K322" s="67">
        <f t="shared" si="66"/>
        <v>10000</v>
      </c>
      <c r="L322" s="67">
        <f t="shared" si="66"/>
        <v>10000</v>
      </c>
    </row>
    <row r="323" spans="1:12" ht="12.75" customHeight="1">
      <c r="A323" s="117" t="s">
        <v>16</v>
      </c>
      <c r="B323" s="118">
        <v>3454</v>
      </c>
      <c r="C323" s="119" t="s">
        <v>180</v>
      </c>
      <c r="D323" s="57">
        <f t="shared" si="66"/>
        <v>0</v>
      </c>
      <c r="E323" s="57">
        <f t="shared" si="66"/>
        <v>0</v>
      </c>
      <c r="F323" s="57">
        <f t="shared" si="66"/>
        <v>0</v>
      </c>
      <c r="G323" s="87">
        <f t="shared" si="66"/>
        <v>20000</v>
      </c>
      <c r="H323" s="57">
        <f t="shared" si="66"/>
        <v>0</v>
      </c>
      <c r="I323" s="87">
        <f t="shared" si="66"/>
        <v>20000</v>
      </c>
      <c r="J323" s="57">
        <f t="shared" si="66"/>
        <v>0</v>
      </c>
      <c r="K323" s="87">
        <f t="shared" si="66"/>
        <v>10000</v>
      </c>
      <c r="L323" s="87">
        <f t="shared" si="66"/>
        <v>10000</v>
      </c>
    </row>
    <row r="324" spans="1:12" ht="12.75" customHeight="1">
      <c r="A324" s="131" t="s">
        <v>16</v>
      </c>
      <c r="B324" s="131"/>
      <c r="C324" s="132" t="s">
        <v>17</v>
      </c>
      <c r="D324" s="68">
        <f aca="true" t="shared" si="67" ref="D324:L324">D277+D154+D80+D289+D70+D311+D323+D164</f>
        <v>17431</v>
      </c>
      <c r="E324" s="68">
        <f t="shared" si="67"/>
        <v>523060</v>
      </c>
      <c r="F324" s="68">
        <f t="shared" si="67"/>
        <v>2499</v>
      </c>
      <c r="G324" s="68">
        <f t="shared" si="67"/>
        <v>642101</v>
      </c>
      <c r="H324" s="68">
        <f t="shared" si="67"/>
        <v>2499</v>
      </c>
      <c r="I324" s="68">
        <f t="shared" si="67"/>
        <v>648955</v>
      </c>
      <c r="J324" s="68">
        <f t="shared" si="67"/>
        <v>21886</v>
      </c>
      <c r="K324" s="68">
        <f t="shared" si="67"/>
        <v>679129</v>
      </c>
      <c r="L324" s="68">
        <f t="shared" si="67"/>
        <v>701015</v>
      </c>
    </row>
    <row r="325" spans="1:12" ht="12.75" customHeight="1">
      <c r="A325" s="3"/>
      <c r="B325" s="3"/>
      <c r="C325" s="59"/>
      <c r="D325" s="60"/>
      <c r="E325" s="60"/>
      <c r="F325" s="60"/>
      <c r="G325" s="60"/>
      <c r="H325" s="60"/>
      <c r="I325" s="60"/>
      <c r="J325" s="60"/>
      <c r="K325" s="60"/>
      <c r="L325" s="60"/>
    </row>
    <row r="326" spans="1:12" ht="12.75" customHeight="1">
      <c r="A326" s="3"/>
      <c r="B326" s="3"/>
      <c r="C326" s="133"/>
      <c r="D326" s="60"/>
      <c r="E326" s="60"/>
      <c r="F326" s="60"/>
      <c r="G326" s="60"/>
      <c r="H326" s="60"/>
      <c r="I326" s="60"/>
      <c r="J326" s="60"/>
      <c r="K326" s="60"/>
      <c r="L326" s="60"/>
    </row>
    <row r="327" spans="1:12" ht="12.75" customHeight="1">
      <c r="A327" s="134"/>
      <c r="B327" s="134"/>
      <c r="C327" s="135" t="s">
        <v>135</v>
      </c>
      <c r="D327" s="60"/>
      <c r="E327" s="60"/>
      <c r="F327" s="60"/>
      <c r="G327" s="60"/>
      <c r="H327" s="60"/>
      <c r="I327" s="60"/>
      <c r="J327" s="60"/>
      <c r="K327" s="60"/>
      <c r="L327" s="60"/>
    </row>
    <row r="328" spans="1:12" ht="12.75" customHeight="1">
      <c r="A328" s="3" t="s">
        <v>18</v>
      </c>
      <c r="B328" s="136">
        <v>4059</v>
      </c>
      <c r="C328" s="135" t="s">
        <v>8</v>
      </c>
      <c r="D328" s="60"/>
      <c r="E328" s="60"/>
      <c r="F328" s="60"/>
      <c r="G328" s="60"/>
      <c r="H328" s="60"/>
      <c r="I328" s="60"/>
      <c r="J328" s="60"/>
      <c r="K328" s="60"/>
      <c r="L328" s="60"/>
    </row>
    <row r="329" spans="1:12" ht="12.75" customHeight="1">
      <c r="A329" s="134"/>
      <c r="B329" s="134">
        <v>80</v>
      </c>
      <c r="C329" s="137" t="s">
        <v>126</v>
      </c>
      <c r="D329" s="60"/>
      <c r="E329" s="60"/>
      <c r="F329" s="60"/>
      <c r="G329" s="60"/>
      <c r="H329" s="60"/>
      <c r="I329" s="60"/>
      <c r="J329" s="60"/>
      <c r="K329" s="60"/>
      <c r="L329" s="60"/>
    </row>
    <row r="330" spans="1:12" ht="12.75" customHeight="1">
      <c r="A330" s="134"/>
      <c r="B330" s="58">
        <v>80.051</v>
      </c>
      <c r="C330" s="135" t="s">
        <v>136</v>
      </c>
      <c r="D330" s="60"/>
      <c r="E330" s="60"/>
      <c r="F330" s="60"/>
      <c r="G330" s="60"/>
      <c r="H330" s="60"/>
      <c r="I330" s="60"/>
      <c r="J330" s="60"/>
      <c r="K330" s="60"/>
      <c r="L330" s="60"/>
    </row>
    <row r="331" spans="1:12" ht="12.75" customHeight="1">
      <c r="A331" s="134"/>
      <c r="B331" s="134">
        <v>23</v>
      </c>
      <c r="C331" s="137" t="s">
        <v>50</v>
      </c>
      <c r="D331" s="60"/>
      <c r="E331" s="60"/>
      <c r="F331" s="60"/>
      <c r="G331" s="60"/>
      <c r="H331" s="60"/>
      <c r="I331" s="60"/>
      <c r="J331" s="60"/>
      <c r="K331" s="60"/>
      <c r="L331" s="60"/>
    </row>
    <row r="332" spans="1:12" ht="25.5">
      <c r="A332" s="134"/>
      <c r="B332" s="134">
        <v>81</v>
      </c>
      <c r="C332" s="47" t="s">
        <v>138</v>
      </c>
      <c r="D332" s="60"/>
      <c r="E332" s="60"/>
      <c r="F332" s="60"/>
      <c r="G332" s="60"/>
      <c r="H332" s="60"/>
      <c r="I332" s="60"/>
      <c r="J332" s="60"/>
      <c r="K332" s="60"/>
      <c r="L332" s="60"/>
    </row>
    <row r="333" spans="1:12" ht="12.75" customHeight="1">
      <c r="A333" s="134"/>
      <c r="B333" s="138" t="s">
        <v>149</v>
      </c>
      <c r="C333" s="137" t="s">
        <v>207</v>
      </c>
      <c r="D333" s="53">
        <v>9941</v>
      </c>
      <c r="E333" s="54">
        <v>0</v>
      </c>
      <c r="F333" s="139" t="s">
        <v>213</v>
      </c>
      <c r="G333" s="53" t="s">
        <v>213</v>
      </c>
      <c r="H333" s="54">
        <v>0</v>
      </c>
      <c r="I333" s="54">
        <v>0</v>
      </c>
      <c r="J333" s="54">
        <v>0</v>
      </c>
      <c r="K333" s="54">
        <v>0</v>
      </c>
      <c r="L333" s="54">
        <f>SUM(J333:K333)</f>
        <v>0</v>
      </c>
    </row>
    <row r="334" spans="1:12" ht="25.5">
      <c r="A334" s="3" t="s">
        <v>16</v>
      </c>
      <c r="B334" s="134">
        <v>81</v>
      </c>
      <c r="C334" s="47" t="s">
        <v>138</v>
      </c>
      <c r="D334" s="87">
        <f aca="true" t="shared" si="68" ref="D334:L334">SUM(D333:D333)</f>
        <v>9941</v>
      </c>
      <c r="E334" s="57">
        <f t="shared" si="68"/>
        <v>0</v>
      </c>
      <c r="F334" s="57">
        <f t="shared" si="68"/>
        <v>0</v>
      </c>
      <c r="G334" s="57">
        <f t="shared" si="68"/>
        <v>0</v>
      </c>
      <c r="H334" s="57">
        <f t="shared" si="68"/>
        <v>0</v>
      </c>
      <c r="I334" s="57">
        <f t="shared" si="68"/>
        <v>0</v>
      </c>
      <c r="J334" s="57">
        <f t="shared" si="68"/>
        <v>0</v>
      </c>
      <c r="K334" s="57">
        <f t="shared" si="68"/>
        <v>0</v>
      </c>
      <c r="L334" s="57">
        <f t="shared" si="68"/>
        <v>0</v>
      </c>
    </row>
    <row r="335" spans="1:12" ht="12.75">
      <c r="A335" s="3" t="s">
        <v>16</v>
      </c>
      <c r="B335" s="134">
        <v>23</v>
      </c>
      <c r="C335" s="137" t="s">
        <v>50</v>
      </c>
      <c r="D335" s="87">
        <f aca="true" t="shared" si="69" ref="D335:L335">D334</f>
        <v>9941</v>
      </c>
      <c r="E335" s="57">
        <f t="shared" si="69"/>
        <v>0</v>
      </c>
      <c r="F335" s="57">
        <f t="shared" si="69"/>
        <v>0</v>
      </c>
      <c r="G335" s="57">
        <f t="shared" si="69"/>
        <v>0</v>
      </c>
      <c r="H335" s="57">
        <f t="shared" si="69"/>
        <v>0</v>
      </c>
      <c r="I335" s="57">
        <f t="shared" si="69"/>
        <v>0</v>
      </c>
      <c r="J335" s="57">
        <f t="shared" si="69"/>
        <v>0</v>
      </c>
      <c r="K335" s="57">
        <f t="shared" si="69"/>
        <v>0</v>
      </c>
      <c r="L335" s="57">
        <f t="shared" si="69"/>
        <v>0</v>
      </c>
    </row>
    <row r="336" spans="1:12" ht="12.75">
      <c r="A336" s="3"/>
      <c r="B336" s="134"/>
      <c r="C336" s="137"/>
      <c r="D336" s="140"/>
      <c r="E336" s="141"/>
      <c r="F336" s="140"/>
      <c r="G336" s="141"/>
      <c r="H336" s="140"/>
      <c r="I336" s="141"/>
      <c r="J336" s="140"/>
      <c r="K336" s="141"/>
      <c r="L336" s="140"/>
    </row>
    <row r="337" spans="1:12" ht="25.5">
      <c r="A337" s="134"/>
      <c r="B337" s="142">
        <v>60</v>
      </c>
      <c r="C337" s="137" t="s">
        <v>162</v>
      </c>
      <c r="D337" s="143"/>
      <c r="E337" s="103"/>
      <c r="F337" s="143"/>
      <c r="G337" s="103"/>
      <c r="H337" s="143"/>
      <c r="I337" s="103"/>
      <c r="J337" s="143"/>
      <c r="K337" s="103"/>
      <c r="L337" s="143"/>
    </row>
    <row r="338" spans="1:12" ht="12.75">
      <c r="A338" s="134"/>
      <c r="B338" s="138" t="s">
        <v>164</v>
      </c>
      <c r="C338" s="137" t="s">
        <v>163</v>
      </c>
      <c r="D338" s="53">
        <v>309754</v>
      </c>
      <c r="E338" s="54">
        <v>0</v>
      </c>
      <c r="F338" s="53" t="s">
        <v>213</v>
      </c>
      <c r="G338" s="53" t="s">
        <v>213</v>
      </c>
      <c r="H338" s="139">
        <v>376150</v>
      </c>
      <c r="I338" s="54">
        <v>0</v>
      </c>
      <c r="J338" s="54">
        <v>0</v>
      </c>
      <c r="K338" s="54">
        <v>0</v>
      </c>
      <c r="L338" s="54">
        <f>SUM(J338:K338)</f>
        <v>0</v>
      </c>
    </row>
    <row r="339" spans="1:12" ht="25.5">
      <c r="A339" s="134" t="s">
        <v>16</v>
      </c>
      <c r="B339" s="134">
        <v>60</v>
      </c>
      <c r="C339" s="137" t="s">
        <v>162</v>
      </c>
      <c r="D339" s="87">
        <f aca="true" t="shared" si="70" ref="D339:L339">D338</f>
        <v>309754</v>
      </c>
      <c r="E339" s="57">
        <f t="shared" si="70"/>
        <v>0</v>
      </c>
      <c r="F339" s="87" t="str">
        <f t="shared" si="70"/>
        <v> -</v>
      </c>
      <c r="G339" s="87" t="str">
        <f t="shared" si="70"/>
        <v> -</v>
      </c>
      <c r="H339" s="87">
        <f t="shared" si="70"/>
        <v>376150</v>
      </c>
      <c r="I339" s="57">
        <f t="shared" si="70"/>
        <v>0</v>
      </c>
      <c r="J339" s="57">
        <f t="shared" si="70"/>
        <v>0</v>
      </c>
      <c r="K339" s="57">
        <f t="shared" si="70"/>
        <v>0</v>
      </c>
      <c r="L339" s="57">
        <f t="shared" si="70"/>
        <v>0</v>
      </c>
    </row>
    <row r="340" spans="1:12" ht="12.75">
      <c r="A340" s="3" t="s">
        <v>16</v>
      </c>
      <c r="B340" s="58">
        <v>80.051</v>
      </c>
      <c r="C340" s="135" t="s">
        <v>136</v>
      </c>
      <c r="D340" s="87">
        <f aca="true" t="shared" si="71" ref="D340:L340">D335+D339</f>
        <v>319695</v>
      </c>
      <c r="E340" s="57">
        <f t="shared" si="71"/>
        <v>0</v>
      </c>
      <c r="F340" s="57">
        <f t="shared" si="71"/>
        <v>0</v>
      </c>
      <c r="G340" s="57">
        <f t="shared" si="71"/>
        <v>0</v>
      </c>
      <c r="H340" s="87">
        <f t="shared" si="71"/>
        <v>376150</v>
      </c>
      <c r="I340" s="57">
        <f t="shared" si="71"/>
        <v>0</v>
      </c>
      <c r="J340" s="57">
        <f t="shared" si="71"/>
        <v>0</v>
      </c>
      <c r="K340" s="57">
        <f t="shared" si="71"/>
        <v>0</v>
      </c>
      <c r="L340" s="57">
        <f t="shared" si="71"/>
        <v>0</v>
      </c>
    </row>
    <row r="341" spans="1:12" ht="12.75">
      <c r="A341" s="3" t="s">
        <v>16</v>
      </c>
      <c r="B341" s="134">
        <v>80</v>
      </c>
      <c r="C341" s="137" t="s">
        <v>126</v>
      </c>
      <c r="D341" s="49">
        <f aca="true" t="shared" si="72" ref="D341:L343">D340</f>
        <v>319695</v>
      </c>
      <c r="E341" s="50">
        <f t="shared" si="72"/>
        <v>0</v>
      </c>
      <c r="F341" s="50">
        <f t="shared" si="72"/>
        <v>0</v>
      </c>
      <c r="G341" s="50">
        <f t="shared" si="72"/>
        <v>0</v>
      </c>
      <c r="H341" s="49">
        <f t="shared" si="72"/>
        <v>376150</v>
      </c>
      <c r="I341" s="50">
        <f t="shared" si="72"/>
        <v>0</v>
      </c>
      <c r="J341" s="50">
        <f t="shared" si="72"/>
        <v>0</v>
      </c>
      <c r="K341" s="50">
        <f t="shared" si="72"/>
        <v>0</v>
      </c>
      <c r="L341" s="50">
        <f t="shared" si="72"/>
        <v>0</v>
      </c>
    </row>
    <row r="342" spans="1:12" ht="12.75">
      <c r="A342" s="62" t="s">
        <v>16</v>
      </c>
      <c r="B342" s="77">
        <v>4059</v>
      </c>
      <c r="C342" s="144" t="s">
        <v>8</v>
      </c>
      <c r="D342" s="87">
        <f t="shared" si="72"/>
        <v>319695</v>
      </c>
      <c r="E342" s="57">
        <f t="shared" si="72"/>
        <v>0</v>
      </c>
      <c r="F342" s="57">
        <f t="shared" si="72"/>
        <v>0</v>
      </c>
      <c r="G342" s="57">
        <f t="shared" si="72"/>
        <v>0</v>
      </c>
      <c r="H342" s="87">
        <f t="shared" si="72"/>
        <v>376150</v>
      </c>
      <c r="I342" s="57">
        <f t="shared" si="72"/>
        <v>0</v>
      </c>
      <c r="J342" s="57">
        <f t="shared" si="72"/>
        <v>0</v>
      </c>
      <c r="K342" s="57">
        <f t="shared" si="72"/>
        <v>0</v>
      </c>
      <c r="L342" s="57">
        <f t="shared" si="72"/>
        <v>0</v>
      </c>
    </row>
    <row r="343" spans="1:12" ht="12.75">
      <c r="A343" s="131" t="s">
        <v>16</v>
      </c>
      <c r="B343" s="145"/>
      <c r="C343" s="146" t="s">
        <v>135</v>
      </c>
      <c r="D343" s="87">
        <f t="shared" si="72"/>
        <v>319695</v>
      </c>
      <c r="E343" s="57">
        <f t="shared" si="72"/>
        <v>0</v>
      </c>
      <c r="F343" s="57">
        <f t="shared" si="72"/>
        <v>0</v>
      </c>
      <c r="G343" s="57">
        <f t="shared" si="72"/>
        <v>0</v>
      </c>
      <c r="H343" s="87">
        <f t="shared" si="72"/>
        <v>376150</v>
      </c>
      <c r="I343" s="57">
        <f t="shared" si="72"/>
        <v>0</v>
      </c>
      <c r="J343" s="57">
        <f t="shared" si="72"/>
        <v>0</v>
      </c>
      <c r="K343" s="57">
        <f t="shared" si="72"/>
        <v>0</v>
      </c>
      <c r="L343" s="57">
        <f t="shared" si="72"/>
        <v>0</v>
      </c>
    </row>
    <row r="344" spans="1:12" ht="12.75">
      <c r="A344" s="131" t="s">
        <v>16</v>
      </c>
      <c r="B344" s="145"/>
      <c r="C344" s="146" t="s">
        <v>9</v>
      </c>
      <c r="D344" s="66">
        <f aca="true" t="shared" si="73" ref="D344:L344">D343+D324</f>
        <v>337126</v>
      </c>
      <c r="E344" s="66">
        <f t="shared" si="73"/>
        <v>523060</v>
      </c>
      <c r="F344" s="66">
        <f t="shared" si="73"/>
        <v>2499</v>
      </c>
      <c r="G344" s="66">
        <f t="shared" si="73"/>
        <v>642101</v>
      </c>
      <c r="H344" s="66">
        <f t="shared" si="73"/>
        <v>378649</v>
      </c>
      <c r="I344" s="66">
        <f t="shared" si="73"/>
        <v>648955</v>
      </c>
      <c r="J344" s="66">
        <f t="shared" si="73"/>
        <v>21886</v>
      </c>
      <c r="K344" s="66">
        <f t="shared" si="73"/>
        <v>679129</v>
      </c>
      <c r="L344" s="66">
        <f t="shared" si="73"/>
        <v>701015</v>
      </c>
    </row>
    <row r="345" spans="1:12" ht="12.75">
      <c r="A345" s="3"/>
      <c r="B345" s="76"/>
      <c r="C345" s="152" t="s">
        <v>235</v>
      </c>
      <c r="D345" s="12"/>
      <c r="E345" s="12"/>
      <c r="F345" s="52"/>
      <c r="G345" s="52"/>
      <c r="H345" s="52"/>
      <c r="I345" s="52"/>
      <c r="J345" s="52"/>
      <c r="K345" s="52"/>
      <c r="L345" s="52"/>
    </row>
    <row r="346" spans="1:12" ht="12.75">
      <c r="A346" s="7" t="s">
        <v>18</v>
      </c>
      <c r="B346" s="42">
        <v>2029</v>
      </c>
      <c r="C346" s="41" t="s">
        <v>2</v>
      </c>
      <c r="D346" s="12"/>
      <c r="E346" s="12"/>
      <c r="F346" s="52"/>
      <c r="G346" s="52"/>
      <c r="H346" s="52"/>
      <c r="I346" s="52"/>
      <c r="J346" s="52"/>
      <c r="K346" s="52"/>
      <c r="L346" s="52"/>
    </row>
    <row r="347" spans="1:12" ht="12.75">
      <c r="A347" s="3"/>
      <c r="B347" s="85">
        <v>0.911</v>
      </c>
      <c r="C347" s="135" t="s">
        <v>178</v>
      </c>
      <c r="D347" s="53">
        <v>1</v>
      </c>
      <c r="E347" s="12">
        <v>23</v>
      </c>
      <c r="F347" s="106">
        <v>0</v>
      </c>
      <c r="G347" s="54">
        <v>0</v>
      </c>
      <c r="H347" s="54">
        <v>0</v>
      </c>
      <c r="I347" s="54">
        <v>0</v>
      </c>
      <c r="J347" s="106">
        <v>0</v>
      </c>
      <c r="K347" s="106">
        <v>0</v>
      </c>
      <c r="L347" s="106">
        <v>0</v>
      </c>
    </row>
    <row r="348" spans="1:12" ht="12.75">
      <c r="A348" s="62"/>
      <c r="B348" s="156"/>
      <c r="C348" s="144"/>
      <c r="D348" s="65"/>
      <c r="E348" s="116"/>
      <c r="F348" s="65"/>
      <c r="G348" s="65"/>
      <c r="H348" s="65"/>
      <c r="I348" s="65"/>
      <c r="J348" s="65"/>
      <c r="K348" s="65"/>
      <c r="L348" s="65"/>
    </row>
    <row r="349" spans="1:12" ht="12.75">
      <c r="A349" s="3"/>
      <c r="B349" s="85"/>
      <c r="C349" s="135"/>
      <c r="D349" s="106"/>
      <c r="E349" s="12"/>
      <c r="F349" s="106"/>
      <c r="G349" s="54"/>
      <c r="H349" s="54"/>
      <c r="I349" s="54"/>
      <c r="J349" s="106"/>
      <c r="K349" s="106"/>
      <c r="L349" s="106"/>
    </row>
    <row r="350" spans="1:12" ht="12.75">
      <c r="A350" s="3"/>
      <c r="B350" s="85"/>
      <c r="C350" s="135"/>
      <c r="D350" s="106"/>
      <c r="E350" s="12"/>
      <c r="F350" s="106"/>
      <c r="G350" s="54"/>
      <c r="H350" s="54"/>
      <c r="I350" s="54"/>
      <c r="J350" s="106"/>
      <c r="K350" s="106"/>
      <c r="L350" s="106"/>
    </row>
    <row r="351" spans="1:12" ht="12.75">
      <c r="A351" s="3"/>
      <c r="B351" s="76"/>
      <c r="C351" s="147"/>
      <c r="D351" s="12"/>
      <c r="E351" s="12"/>
      <c r="F351" s="52"/>
      <c r="G351" s="52"/>
      <c r="H351" s="52"/>
      <c r="I351" s="52"/>
      <c r="J351" s="52"/>
      <c r="K351" s="52"/>
      <c r="L351" s="52"/>
    </row>
    <row r="352" spans="1:12" ht="12.75">
      <c r="A352" s="3" t="s">
        <v>18</v>
      </c>
      <c r="B352" s="76">
        <v>2053</v>
      </c>
      <c r="C352" s="59" t="s">
        <v>5</v>
      </c>
      <c r="D352" s="61"/>
      <c r="E352" s="61"/>
      <c r="F352" s="52"/>
      <c r="G352" s="52"/>
      <c r="H352" s="52"/>
      <c r="I352" s="52"/>
      <c r="J352" s="52"/>
      <c r="K352" s="52"/>
      <c r="L352" s="52"/>
    </row>
    <row r="353" spans="1:12" ht="12.75">
      <c r="A353" s="3"/>
      <c r="B353" s="85">
        <v>0.911</v>
      </c>
      <c r="C353" s="135" t="s">
        <v>178</v>
      </c>
      <c r="D353" s="106">
        <v>0</v>
      </c>
      <c r="E353" s="61">
        <v>11</v>
      </c>
      <c r="F353" s="106">
        <v>0</v>
      </c>
      <c r="G353" s="54">
        <v>0</v>
      </c>
      <c r="H353" s="54">
        <v>0</v>
      </c>
      <c r="I353" s="54">
        <v>0</v>
      </c>
      <c r="J353" s="106">
        <v>0</v>
      </c>
      <c r="K353" s="106">
        <v>0</v>
      </c>
      <c r="L353" s="106">
        <v>0</v>
      </c>
    </row>
    <row r="354" spans="1:12" ht="12.75">
      <c r="A354" s="3"/>
      <c r="B354" s="76"/>
      <c r="C354" s="135"/>
      <c r="D354" s="106"/>
      <c r="E354" s="61"/>
      <c r="F354" s="52"/>
      <c r="G354" s="52"/>
      <c r="H354" s="52"/>
      <c r="I354" s="52"/>
      <c r="J354" s="52"/>
      <c r="K354" s="52"/>
      <c r="L354" s="52"/>
    </row>
    <row r="355" spans="1:12" ht="32.25" customHeight="1">
      <c r="A355" s="7" t="s">
        <v>175</v>
      </c>
      <c r="B355" s="158" t="s">
        <v>226</v>
      </c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</row>
    <row r="356" spans="1:12" ht="33" customHeight="1">
      <c r="A356" s="3"/>
      <c r="B356" s="160" t="s">
        <v>227</v>
      </c>
      <c r="C356" s="160"/>
      <c r="D356" s="148"/>
      <c r="E356" s="60">
        <v>145729</v>
      </c>
      <c r="F356" s="54">
        <v>0</v>
      </c>
      <c r="G356" s="60">
        <f>G245</f>
        <v>227500</v>
      </c>
      <c r="H356" s="54">
        <v>0</v>
      </c>
      <c r="I356" s="60">
        <v>227500</v>
      </c>
      <c r="J356" s="54">
        <v>0</v>
      </c>
      <c r="K356" s="60">
        <f>K245</f>
        <v>238900</v>
      </c>
      <c r="L356" s="60">
        <f>L245</f>
        <v>238900</v>
      </c>
    </row>
    <row r="357" spans="1:12" ht="12.75">
      <c r="A357" s="62"/>
      <c r="B357" s="62"/>
      <c r="C357" s="149"/>
      <c r="D357" s="150"/>
      <c r="E357" s="150"/>
      <c r="F357" s="68"/>
      <c r="G357" s="68"/>
      <c r="H357" s="151"/>
      <c r="I357" s="68"/>
      <c r="J357" s="151"/>
      <c r="K357" s="68"/>
      <c r="L357" s="68"/>
    </row>
  </sheetData>
  <sheetProtection/>
  <mergeCells count="12">
    <mergeCell ref="D19:E19"/>
    <mergeCell ref="F19:G19"/>
    <mergeCell ref="H19:I19"/>
    <mergeCell ref="B355:L355"/>
    <mergeCell ref="B356:C356"/>
    <mergeCell ref="A1:L1"/>
    <mergeCell ref="A2:L2"/>
    <mergeCell ref="J20:L20"/>
    <mergeCell ref="D20:E20"/>
    <mergeCell ref="F20:G20"/>
    <mergeCell ref="J19:L19"/>
    <mergeCell ref="H20:I2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3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2011-03-21T17:31:09Z</cp:lastPrinted>
  <dcterms:created xsi:type="dcterms:W3CDTF">2004-06-02T16:20:15Z</dcterms:created>
  <dcterms:modified xsi:type="dcterms:W3CDTF">2011-03-30T05:48:19Z</dcterms:modified>
  <cp:category/>
  <cp:version/>
  <cp:contentType/>
  <cp:contentStatus/>
</cp:coreProperties>
</file>