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16" windowWidth="8730" windowHeight="7320" activeTab="0"/>
  </bookViews>
  <sheets>
    <sheet name="dem3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#REF!</definedName>
    <definedName name="__123Graph_D" hidden="1">#REF!</definedName>
    <definedName name="_xlnm._FilterDatabase" localSheetId="0" hidden="1">'dem39'!$A$14:$L$112</definedName>
    <definedName name="ahcap">#REF!</definedName>
    <definedName name="censusrec">#REF!</definedName>
    <definedName name="charged">#REF!</definedName>
    <definedName name="da">#REF!</definedName>
    <definedName name="educap" localSheetId="0">'dem39'!$D$110:$L$110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'dem39'!$K$112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'dem39'!$A$1:$L$113</definedName>
    <definedName name="_xlnm.Print_Titles" localSheetId="0">'dem39'!$11:$14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'dem39'!#REF!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ports" localSheetId="0">'dem39'!$D$91:$L$91</definedName>
    <definedName name="sss">#REF!</definedName>
    <definedName name="summary" localSheetId="0">'dem39'!#REF!</definedName>
    <definedName name="swc">#REF!</definedName>
    <definedName name="tax">#REF!</definedName>
    <definedName name="udhd">#REF!</definedName>
    <definedName name="urbancap">#REF!</definedName>
    <definedName name="Voted" localSheetId="0">'dem39'!$E$9:$G$9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'dem39'!#REF!</definedName>
    <definedName name="Z_239EE218_578E_4317_BEED_14D5D7089E27_.wvu.FilterData" localSheetId="0" hidden="1">'dem39'!$A$1:$L$114</definedName>
    <definedName name="Z_239EE218_578E_4317_BEED_14D5D7089E27_.wvu.PrintArea" localSheetId="0" hidden="1">'dem39'!$A$1:$L$114</definedName>
    <definedName name="Z_239EE218_578E_4317_BEED_14D5D7089E27_.wvu.PrintTitles" localSheetId="0" hidden="1">'dem39'!$11:$14</definedName>
    <definedName name="Z_302A3EA3_AE96_11D5_A646_0050BA3D7AFD_.wvu.Cols" localSheetId="0" hidden="1">'dem39'!#REF!</definedName>
    <definedName name="Z_302A3EA3_AE96_11D5_A646_0050BA3D7AFD_.wvu.FilterData" localSheetId="0" hidden="1">'dem39'!$A$1:$L$114</definedName>
    <definedName name="Z_302A3EA3_AE96_11D5_A646_0050BA3D7AFD_.wvu.PrintArea" localSheetId="0" hidden="1">'dem39'!$A$1:$L$114</definedName>
    <definedName name="Z_302A3EA3_AE96_11D5_A646_0050BA3D7AFD_.wvu.PrintTitles" localSheetId="0" hidden="1">'dem39'!$11:$14</definedName>
    <definedName name="Z_36DBA021_0ECB_11D4_8064_004005726899_.wvu.Cols" localSheetId="0" hidden="1">'dem39'!#REF!</definedName>
    <definedName name="Z_36DBA021_0ECB_11D4_8064_004005726899_.wvu.PrintArea" localSheetId="0" hidden="1">'dem39'!$A$1:$L$114</definedName>
    <definedName name="Z_36DBA021_0ECB_11D4_8064_004005726899_.wvu.PrintTitles" localSheetId="0" hidden="1">'dem39'!$11:$14</definedName>
    <definedName name="Z_93EBE921_AE91_11D5_8685_004005726899_.wvu.Cols" localSheetId="0" hidden="1">'dem39'!#REF!</definedName>
    <definedName name="Z_93EBE921_AE91_11D5_8685_004005726899_.wvu.PrintArea" localSheetId="0" hidden="1">'dem39'!$A$1:$L$114</definedName>
    <definedName name="Z_93EBE921_AE91_11D5_8685_004005726899_.wvu.PrintTitles" localSheetId="0" hidden="1">'dem39'!$11:$14</definedName>
    <definedName name="Z_94DA79C1_0FDE_11D5_9579_000021DAEEA2_.wvu.Cols" localSheetId="0" hidden="1">'dem39'!#REF!</definedName>
    <definedName name="Z_94DA79C1_0FDE_11D5_9579_000021DAEEA2_.wvu.PrintArea" localSheetId="0" hidden="1">'dem39'!$A$1:$L$112</definedName>
    <definedName name="Z_94DA79C1_0FDE_11D5_9579_000021DAEEA2_.wvu.PrintTitles" localSheetId="0" hidden="1">'dem39'!$11:$14</definedName>
    <definedName name="Z_C868F8C3_16D7_11D5_A68D_81D6213F5331_.wvu.Cols" localSheetId="0" hidden="1">'dem39'!#REF!</definedName>
    <definedName name="Z_C868F8C3_16D7_11D5_A68D_81D6213F5331_.wvu.PrintArea" localSheetId="0" hidden="1">'dem39'!$A$1:$L$114</definedName>
    <definedName name="Z_C868F8C3_16D7_11D5_A68D_81D6213F5331_.wvu.PrintTitles" localSheetId="0" hidden="1">'dem39'!$11:$14</definedName>
    <definedName name="Z_E5DF37BD_125C_11D5_8DC4_D0F5D88B3549_.wvu.Cols" localSheetId="0" hidden="1">'dem39'!#REF!</definedName>
    <definedName name="Z_E5DF37BD_125C_11D5_8DC4_D0F5D88B3549_.wvu.PrintArea" localSheetId="0" hidden="1">'dem39'!$A$1:$L$112</definedName>
    <definedName name="Z_E5DF37BD_125C_11D5_8DC4_D0F5D88B3549_.wvu.PrintTitles" localSheetId="0" hidden="1">'dem39'!$11:$14</definedName>
    <definedName name="Z_F8ADACC1_164E_11D6_B603_000021DAEEA2_.wvu.Cols" localSheetId="0" hidden="1">'dem39'!#REF!</definedName>
    <definedName name="Z_F8ADACC1_164E_11D6_B603_000021DAEEA2_.wvu.PrintArea" localSheetId="0" hidden="1">'dem39'!$A$1:$L$114</definedName>
    <definedName name="Z_F8ADACC1_164E_11D6_B603_000021DAEEA2_.wvu.PrintTitles" localSheetId="0" hidden="1">'dem39'!$11:$14</definedName>
  </definedNames>
  <calcPr fullCalcOnLoad="1"/>
</workbook>
</file>

<file path=xl/comments1.xml><?xml version="1.0" encoding="utf-8"?>
<comments xmlns="http://schemas.openxmlformats.org/spreadsheetml/2006/main">
  <authors>
    <author>sonam</author>
  </authors>
  <commentList>
    <comment ref="J64" authorId="0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recoupment of contingency fund</t>
        </r>
      </text>
    </comment>
  </commentList>
</comments>
</file>

<file path=xl/sharedStrings.xml><?xml version="1.0" encoding="utf-8"?>
<sst xmlns="http://schemas.openxmlformats.org/spreadsheetml/2006/main" count="191" uniqueCount="127">
  <si>
    <t>SPORTS AND YOUTH AFFAIRS</t>
  </si>
  <si>
    <t>Sports &amp; Youth Services</t>
  </si>
  <si>
    <t>(a) Education, Sports Arts and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</si>
  <si>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</si>
  <si>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</si>
  <si>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</si>
  <si>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</si>
  <si>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</si>
  <si>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</si>
  <si>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</si>
  <si>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</si>
  <si>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</si>
  <si>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</si>
  <si>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</si>
  <si>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</si>
  <si>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</si>
  <si>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</si>
  <si>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</si>
  <si>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</si>
  <si>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</si>
  <si>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</si>
  <si>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</si>
  <si>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</si>
  <si>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</si>
  <si>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</si>
  <si>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60.44.51</t>
  </si>
  <si>
    <t>Motor Vehicles</t>
  </si>
  <si>
    <t>South/West District</t>
  </si>
  <si>
    <t>60.43.01</t>
  </si>
  <si>
    <t>60.43.11</t>
  </si>
  <si>
    <t>60.43.13</t>
  </si>
  <si>
    <t>Youth Welfare Programmes for Students</t>
  </si>
  <si>
    <t>National Cadet Corps.</t>
  </si>
  <si>
    <t>61.00.01</t>
  </si>
  <si>
    <t>61.00.11</t>
  </si>
  <si>
    <t>61.00.13</t>
  </si>
  <si>
    <t>61.00.14</t>
  </si>
  <si>
    <t>Rent, Rates &amp; Taxes</t>
  </si>
  <si>
    <t>61.00.81</t>
  </si>
  <si>
    <t>61.00.82</t>
  </si>
  <si>
    <t>Bharat Scouts &amp; Guides</t>
  </si>
  <si>
    <t>62.00.31</t>
  </si>
  <si>
    <t>Grants-in-aid</t>
  </si>
  <si>
    <t>65.00.01</t>
  </si>
  <si>
    <t>65.00.11</t>
  </si>
  <si>
    <t>65.00.13</t>
  </si>
  <si>
    <t>65.00.71</t>
  </si>
  <si>
    <t>65.00.81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</si>
  <si>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</si>
  <si>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</si>
  <si>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</si>
  <si>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</si>
  <si>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</si>
  <si>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</si>
  <si>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Games and Sports Materials</t>
  </si>
  <si>
    <t>65.00.72</t>
  </si>
  <si>
    <t>Games and Sports Activities</t>
  </si>
  <si>
    <t>65.00.73</t>
  </si>
  <si>
    <t>Training and Orientation Course</t>
  </si>
  <si>
    <t>65.00.74</t>
  </si>
  <si>
    <t>Sports Academics</t>
  </si>
  <si>
    <t>65.00.75</t>
  </si>
  <si>
    <t>Coaching Camps</t>
  </si>
  <si>
    <t>Sports Hostel,  Namchi</t>
  </si>
  <si>
    <t>66.00.13</t>
  </si>
  <si>
    <t>66.00.21</t>
  </si>
  <si>
    <t>Supplies and Materials</t>
  </si>
  <si>
    <t>66.00.50</t>
  </si>
  <si>
    <t>CAPITAL SECTION</t>
  </si>
  <si>
    <t>Sports and Youth Services -Sports Stadia</t>
  </si>
  <si>
    <t>Sports Stadia</t>
  </si>
  <si>
    <t>Stadium,Gymnasium and Playgrounds</t>
  </si>
  <si>
    <t>61.00.72</t>
  </si>
  <si>
    <t>Sports &amp; Stadia</t>
  </si>
  <si>
    <t>DEMAND NO. 39</t>
  </si>
  <si>
    <t>61.00.75</t>
  </si>
  <si>
    <t>Construction of Khel Gaon</t>
  </si>
  <si>
    <t>65.00.86</t>
  </si>
  <si>
    <t>65.00.89</t>
  </si>
  <si>
    <t>CM's Gold Cup</t>
  </si>
  <si>
    <t>Governor's  Gold Cup</t>
  </si>
  <si>
    <t>65.00.76</t>
  </si>
  <si>
    <t>60.44.71</t>
  </si>
  <si>
    <t>Capacity Building/ Training</t>
  </si>
  <si>
    <t>Maintenance of Palzor Stadium</t>
  </si>
  <si>
    <t>II. Details of the estimates and the heads under which this grant will be accounted for:</t>
  </si>
  <si>
    <t>National Service Scheme Programme                         (75:25% CSS)</t>
  </si>
  <si>
    <t>Youth Welfare Programmes for Non- Students</t>
  </si>
  <si>
    <t>Development of Games &amp; Sports                                           Infrastructure</t>
  </si>
  <si>
    <t>65.00.90</t>
  </si>
  <si>
    <t>Inter Constituency Rural Sports Festival at Jorethang, South Sikkim</t>
  </si>
  <si>
    <t>Revenue</t>
  </si>
  <si>
    <t>B - Social Services (a) Education, Sports , Art and Culture</t>
  </si>
  <si>
    <t>2009-10</t>
  </si>
  <si>
    <t>65.00.92</t>
  </si>
  <si>
    <t>61.00.86</t>
  </si>
  <si>
    <t>60.44.42</t>
  </si>
  <si>
    <t>B - Capital Account of General Services</t>
  </si>
  <si>
    <t>Capital</t>
  </si>
  <si>
    <t>65.00.93</t>
  </si>
  <si>
    <t>Development of Table Tennis</t>
  </si>
  <si>
    <t>65.00.94</t>
  </si>
  <si>
    <t>61.00.87</t>
  </si>
  <si>
    <t>Development of Bhaichung Stadium</t>
  </si>
  <si>
    <t>Grants-in-aid to State Sports Association</t>
  </si>
  <si>
    <t>2010-11</t>
  </si>
  <si>
    <t>61.00.88</t>
  </si>
  <si>
    <t>61.00.89</t>
  </si>
  <si>
    <t>61.00.90</t>
  </si>
  <si>
    <t>Astro Turf in Paljor Stadium (ACA)</t>
  </si>
  <si>
    <t>National Service Scheme Programme (75:25% CSS)</t>
  </si>
  <si>
    <t>61.00.91</t>
  </si>
  <si>
    <t>Higher International Archery 
Training</t>
  </si>
  <si>
    <t>2011-12</t>
  </si>
  <si>
    <t>I. Estimate of the amount required in the year ending 31st March, 2012 to defray the charges in respect   of Sports and Youth  Affairs</t>
  </si>
  <si>
    <t>Regular Activities</t>
  </si>
  <si>
    <t>Special Camps</t>
  </si>
  <si>
    <t>Construction of Bhaichung Stadium 
(SPA)</t>
  </si>
  <si>
    <t>Upgradation of Kyongsa Play Ground upto International Standard with Track &amp; Field (SPA)</t>
  </si>
  <si>
    <t>Construction of play ground at Mangan 
(SPA)</t>
  </si>
  <si>
    <t>(In Thousands of Rupees)</t>
  </si>
  <si>
    <t>Lumpsum Provision for Revision of Pay</t>
  </si>
  <si>
    <t>Camps and Courses (75:25%CSS)</t>
  </si>
  <si>
    <t>Panchayat Yuva Krida Aur Khel  Abhiyan (PYKKA) (100 % CSS)</t>
  </si>
  <si>
    <t>Panchayat Yuva Krida Aur Khel  Abhiyan (PYKKA) (90:10 % CSS)</t>
  </si>
  <si>
    <t>Provision under NEC,NLCPR and Centrally Sponsored Schemes consist of Central Share only.</t>
  </si>
  <si>
    <t>Annual Training Camps (75:25% CSS)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</si>
</sst>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0" fontId="4" fillId="0" borderId="11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202" fontId="5" fillId="0" borderId="0" xfId="57" applyNumberFormat="1" applyFont="1" applyFill="1" applyAlignment="1">
      <alignment horizontal="right" vertical="top" wrapText="1"/>
      <protection/>
    </xf>
    <xf numFmtId="213" fontId="4" fillId="0" borderId="0" xfId="57" applyNumberFormat="1" applyFont="1" applyFill="1" applyAlignment="1">
      <alignment horizontal="right" vertical="top" wrapText="1"/>
      <protection/>
    </xf>
    <xf numFmtId="213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202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202" fontId="4" fillId="0" borderId="0" xfId="57" applyNumberFormat="1" applyFont="1" applyFill="1" applyAlignment="1">
      <alignment horizontal="right" vertical="top" wrapText="1"/>
      <protection/>
    </xf>
    <xf numFmtId="202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60" applyFont="1" applyFill="1" applyBorder="1" applyAlignment="1">
      <alignment horizontal="right" vertical="top"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left" vertical="top" wrapText="1"/>
      <protection/>
    </xf>
    <xf numFmtId="185" fontId="4" fillId="0" borderId="0" xfId="60" applyNumberFormat="1" applyFont="1" applyFill="1" applyAlignment="1">
      <alignment horizontal="right" vertical="top" wrapText="1"/>
      <protection/>
    </xf>
    <xf numFmtId="0" fontId="4" fillId="0" borderId="0" xfId="60" applyFont="1" applyFill="1" applyAlignment="1" applyProtection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vertical="justify" wrapText="1"/>
      <protection/>
    </xf>
    <xf numFmtId="192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justify" wrapText="1"/>
      <protection/>
    </xf>
    <xf numFmtId="185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202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1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>
      <alignment/>
      <protection/>
    </xf>
    <xf numFmtId="0" fontId="4" fillId="0" borderId="0" xfId="57" applyNumberFormat="1" applyFont="1" applyFill="1" applyAlignment="1" applyProtection="1">
      <alignment/>
      <protection/>
    </xf>
    <xf numFmtId="0" fontId="4" fillId="0" borderId="0" xfId="57" applyNumberFormat="1" applyFont="1" applyFill="1" applyBorder="1" applyAlignment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4" fillId="0" borderId="11" xfId="57" applyNumberFormat="1" applyFont="1" applyFill="1" applyBorder="1" applyAlignment="1" applyProtection="1">
      <alignment/>
      <protection/>
    </xf>
    <xf numFmtId="0" fontId="4" fillId="0" borderId="0" xfId="60" applyNumberFormat="1" applyFont="1" applyFill="1" applyAlignment="1">
      <alignment/>
      <protection/>
    </xf>
    <xf numFmtId="0" fontId="4" fillId="0" borderId="10" xfId="60" applyFont="1" applyFill="1" applyBorder="1" applyAlignment="1">
      <alignment horizontal="left" vertical="top" wrapText="1"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4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>
      <alignment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wrapText="1"/>
      <protection/>
    </xf>
    <xf numFmtId="43" fontId="4" fillId="0" borderId="0" xfId="42" applyFont="1" applyFill="1" applyAlignment="1">
      <alignment horizontal="right" wrapText="1"/>
    </xf>
    <xf numFmtId="0" fontId="5" fillId="0" borderId="0" xfId="60" applyFont="1" applyFill="1" applyBorder="1" applyAlignment="1" applyProtection="1">
      <alignment horizontal="left" vertical="justify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 wrapText="1"/>
      <protection/>
    </xf>
    <xf numFmtId="0" fontId="4" fillId="0" borderId="12" xfId="57" applyNumberFormat="1" applyFont="1" applyFill="1" applyBorder="1" applyAlignment="1">
      <alignment horizontal="right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60" applyNumberFormat="1" applyFont="1" applyFill="1" applyAlignment="1">
      <alignment horizontal="center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0" xfId="42" applyNumberFormat="1" applyFont="1" applyFill="1" applyAlignment="1" applyProtection="1">
      <alignment wrapText="1"/>
      <protection/>
    </xf>
    <xf numFmtId="0" fontId="4" fillId="0" borderId="12" xfId="42" applyNumberFormat="1" applyFont="1" applyFill="1" applyBorder="1" applyAlignment="1" applyProtection="1">
      <alignment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12" xfId="60" applyNumberFormat="1" applyFont="1" applyFill="1" applyBorder="1" applyAlignment="1" applyProtection="1">
      <alignment horizontal="right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NumberFormat="1" applyFont="1" applyFill="1" applyBorder="1" applyAlignment="1">
      <alignment/>
      <protection/>
    </xf>
    <xf numFmtId="0" fontId="4" fillId="0" borderId="12" xfId="59" applyFont="1" applyFill="1" applyBorder="1" applyAlignment="1" applyProtection="1">
      <alignment vertical="top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4"/>
  <sheetViews>
    <sheetView tabSelected="1" view="pageBreakPreview" zoomScaleSheetLayoutView="100" zoomScalePageLayoutView="0" workbookViewId="0" topLeftCell="A98">
      <selection activeCell="D134" sqref="D134"/>
    </sheetView>
  </sheetViews>
  <sheetFormatPr defaultColWidth="11.00390625" defaultRowHeight="12.75"/>
  <cols>
    <col min="1" max="1" width="6.421875" style="8" customWidth="1"/>
    <col min="2" max="2" width="8.140625" style="9" customWidth="1"/>
    <col min="3" max="3" width="34.57421875" style="6" customWidth="1"/>
    <col min="4" max="4" width="8.57421875" style="67" customWidth="1"/>
    <col min="5" max="5" width="9.421875" style="67" customWidth="1"/>
    <col min="6" max="6" width="9.28125" style="6" customWidth="1"/>
    <col min="7" max="7" width="8.57421875" style="6" customWidth="1"/>
    <col min="8" max="8" width="8.57421875" style="67" customWidth="1"/>
    <col min="9" max="9" width="8.421875" style="67" customWidth="1"/>
    <col min="10" max="10" width="8.57421875" style="67" customWidth="1"/>
    <col min="11" max="11" width="9.140625" style="6" customWidth="1"/>
    <col min="12" max="12" width="8.421875" style="67" customWidth="1"/>
    <col min="13" max="16384" width="11.00390625" style="6" customWidth="1"/>
  </cols>
  <sheetData>
    <row r="1" spans="1:12" ht="12.75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>
      <c r="A3" s="3"/>
      <c r="B3" s="4"/>
      <c r="C3" s="7"/>
      <c r="D3" s="76"/>
      <c r="E3" s="91"/>
      <c r="F3" s="5"/>
      <c r="G3" s="5"/>
      <c r="H3" s="76"/>
      <c r="I3" s="76"/>
      <c r="J3" s="76"/>
      <c r="K3" s="5"/>
      <c r="L3" s="76"/>
    </row>
    <row r="4" spans="4:6" ht="12.75">
      <c r="D4" s="55" t="s">
        <v>92</v>
      </c>
      <c r="E4" s="92">
        <v>2204</v>
      </c>
      <c r="F4" s="10" t="s">
        <v>1</v>
      </c>
    </row>
    <row r="5" spans="4:5" ht="12.75">
      <c r="D5" s="55" t="s">
        <v>97</v>
      </c>
      <c r="E5" s="93"/>
    </row>
    <row r="6" spans="4:6" ht="12.75">
      <c r="D6" s="55" t="s">
        <v>2</v>
      </c>
      <c r="E6" s="94">
        <v>4202</v>
      </c>
      <c r="F6" s="11" t="s">
        <v>3</v>
      </c>
    </row>
    <row r="7" spans="1:3" ht="12.75">
      <c r="A7" s="12" t="s">
        <v>114</v>
      </c>
      <c r="C7" s="10"/>
    </row>
    <row r="8" spans="4:11" ht="12.75">
      <c r="D8" s="65"/>
      <c r="E8" s="66" t="s">
        <v>91</v>
      </c>
      <c r="F8" s="66" t="s">
        <v>98</v>
      </c>
      <c r="G8" s="66" t="s">
        <v>11</v>
      </c>
      <c r="K8" s="67"/>
    </row>
    <row r="9" spans="2:11" ht="12.75">
      <c r="B9" s="4"/>
      <c r="C9" s="5"/>
      <c r="D9" s="68" t="s">
        <v>4</v>
      </c>
      <c r="E9" s="66">
        <f>L92</f>
        <v>61521</v>
      </c>
      <c r="F9" s="66">
        <f>L111</f>
        <v>73400</v>
      </c>
      <c r="G9" s="66">
        <f>F9+E9</f>
        <v>134921</v>
      </c>
      <c r="K9" s="67"/>
    </row>
    <row r="10" spans="1:11" ht="12.75">
      <c r="A10" s="10" t="s">
        <v>85</v>
      </c>
      <c r="F10" s="67"/>
      <c r="G10" s="67"/>
      <c r="K10" s="67"/>
    </row>
    <row r="11" spans="3:12" ht="13.5" customHeight="1">
      <c r="C11" s="13"/>
      <c r="D11" s="69"/>
      <c r="E11" s="69"/>
      <c r="F11" s="69"/>
      <c r="G11" s="69"/>
      <c r="H11" s="69"/>
      <c r="I11" s="70"/>
      <c r="J11" s="71"/>
      <c r="K11" s="72"/>
      <c r="L11" s="73" t="s">
        <v>120</v>
      </c>
    </row>
    <row r="12" spans="1:12" s="17" customFormat="1" ht="13.5" customHeight="1">
      <c r="A12" s="14"/>
      <c r="B12" s="15"/>
      <c r="C12" s="16"/>
      <c r="D12" s="116" t="s">
        <v>5</v>
      </c>
      <c r="E12" s="116"/>
      <c r="F12" s="114" t="s">
        <v>6</v>
      </c>
      <c r="G12" s="114"/>
      <c r="H12" s="114" t="s">
        <v>7</v>
      </c>
      <c r="I12" s="114"/>
      <c r="J12" s="114" t="s">
        <v>6</v>
      </c>
      <c r="K12" s="114"/>
      <c r="L12" s="114"/>
    </row>
    <row r="13" spans="1:12" s="17" customFormat="1" ht="13.5" customHeight="1">
      <c r="A13" s="2"/>
      <c r="B13" s="1"/>
      <c r="C13" s="18" t="s">
        <v>8</v>
      </c>
      <c r="D13" s="115" t="s">
        <v>93</v>
      </c>
      <c r="E13" s="115"/>
      <c r="F13" s="115" t="s">
        <v>105</v>
      </c>
      <c r="G13" s="115"/>
      <c r="H13" s="115" t="s">
        <v>105</v>
      </c>
      <c r="I13" s="115"/>
      <c r="J13" s="115" t="s">
        <v>113</v>
      </c>
      <c r="K13" s="115"/>
      <c r="L13" s="115"/>
    </row>
    <row r="14" spans="1:12" s="17" customFormat="1" ht="13.5" customHeight="1">
      <c r="A14" s="19"/>
      <c r="B14" s="20"/>
      <c r="C14" s="21"/>
      <c r="D14" s="74" t="s">
        <v>9</v>
      </c>
      <c r="E14" s="74" t="s">
        <v>10</v>
      </c>
      <c r="F14" s="74" t="s">
        <v>9</v>
      </c>
      <c r="G14" s="74" t="s">
        <v>10</v>
      </c>
      <c r="H14" s="74" t="s">
        <v>9</v>
      </c>
      <c r="I14" s="74" t="s">
        <v>10</v>
      </c>
      <c r="J14" s="74" t="s">
        <v>9</v>
      </c>
      <c r="K14" s="74" t="s">
        <v>10</v>
      </c>
      <c r="L14" s="74" t="s">
        <v>11</v>
      </c>
    </row>
    <row r="15" spans="1:12" s="17" customFormat="1" ht="13.5" customHeight="1">
      <c r="A15" s="2"/>
      <c r="B15" s="1"/>
      <c r="C15" s="16"/>
      <c r="D15" s="75"/>
      <c r="E15" s="75"/>
      <c r="F15" s="75"/>
      <c r="G15" s="75"/>
      <c r="H15" s="75"/>
      <c r="I15" s="75"/>
      <c r="J15" s="75"/>
      <c r="K15" s="75"/>
      <c r="L15" s="75"/>
    </row>
    <row r="16" spans="3:12" ht="13.5" customHeight="1">
      <c r="C16" s="22" t="s">
        <v>12</v>
      </c>
      <c r="D16" s="55"/>
      <c r="E16" s="55"/>
      <c r="F16" s="55"/>
      <c r="G16" s="55"/>
      <c r="H16" s="55"/>
      <c r="I16" s="55"/>
      <c r="J16" s="55"/>
      <c r="K16" s="55"/>
      <c r="L16" s="55"/>
    </row>
    <row r="17" spans="1:11" ht="13.5" customHeight="1">
      <c r="A17" s="8" t="s">
        <v>13</v>
      </c>
      <c r="B17" s="23">
        <v>2204</v>
      </c>
      <c r="C17" s="22" t="s">
        <v>1</v>
      </c>
      <c r="F17" s="67"/>
      <c r="G17" s="67"/>
      <c r="K17" s="67"/>
    </row>
    <row r="18" spans="2:11" ht="13.5" customHeight="1">
      <c r="B18" s="25">
        <v>0.001</v>
      </c>
      <c r="C18" s="22" t="s">
        <v>14</v>
      </c>
      <c r="F18" s="67"/>
      <c r="G18" s="67"/>
      <c r="K18" s="67"/>
    </row>
    <row r="19" spans="2:11" ht="13.5" customHeight="1">
      <c r="B19" s="26">
        <v>60</v>
      </c>
      <c r="C19" s="24" t="s">
        <v>15</v>
      </c>
      <c r="F19" s="67"/>
      <c r="G19" s="67"/>
      <c r="K19" s="67"/>
    </row>
    <row r="20" spans="1:11" ht="13.5" customHeight="1">
      <c r="A20" s="3"/>
      <c r="B20" s="27">
        <v>44</v>
      </c>
      <c r="C20" s="28" t="s">
        <v>16</v>
      </c>
      <c r="F20" s="67"/>
      <c r="G20" s="67"/>
      <c r="K20" s="67"/>
    </row>
    <row r="21" spans="1:12" ht="13.5" customHeight="1">
      <c r="A21" s="3"/>
      <c r="B21" s="29" t="s">
        <v>17</v>
      </c>
      <c r="C21" s="28" t="s">
        <v>18</v>
      </c>
      <c r="D21" s="95">
        <v>20752</v>
      </c>
      <c r="E21" s="95">
        <v>14861</v>
      </c>
      <c r="F21" s="95">
        <v>10000</v>
      </c>
      <c r="G21" s="55">
        <v>8089</v>
      </c>
      <c r="H21" s="55">
        <v>13252</v>
      </c>
      <c r="I21" s="55">
        <v>8089</v>
      </c>
      <c r="J21" s="95">
        <v>12000</v>
      </c>
      <c r="K21" s="55">
        <v>8954</v>
      </c>
      <c r="L21" s="55">
        <f aca="true" t="shared" si="0" ref="L21:L27">SUM(J21:K21)</f>
        <v>20954</v>
      </c>
    </row>
    <row r="22" spans="1:12" ht="13.5" customHeight="1">
      <c r="A22" s="3"/>
      <c r="B22" s="29" t="s">
        <v>19</v>
      </c>
      <c r="C22" s="28" t="s">
        <v>20</v>
      </c>
      <c r="D22" s="95">
        <v>300</v>
      </c>
      <c r="E22" s="95">
        <v>382</v>
      </c>
      <c r="F22" s="95">
        <v>500</v>
      </c>
      <c r="G22" s="55">
        <v>32</v>
      </c>
      <c r="H22" s="55">
        <v>500</v>
      </c>
      <c r="I22" s="55">
        <v>32</v>
      </c>
      <c r="J22" s="95">
        <v>9</v>
      </c>
      <c r="K22" s="55">
        <v>32</v>
      </c>
      <c r="L22" s="55">
        <f t="shared" si="0"/>
        <v>41</v>
      </c>
    </row>
    <row r="23" spans="2:12" ht="13.5" customHeight="1">
      <c r="B23" s="30" t="s">
        <v>21</v>
      </c>
      <c r="C23" s="24" t="s">
        <v>22</v>
      </c>
      <c r="D23" s="95">
        <v>3904</v>
      </c>
      <c r="E23" s="95">
        <v>701</v>
      </c>
      <c r="F23" s="95">
        <v>4002</v>
      </c>
      <c r="G23" s="55">
        <v>154</v>
      </c>
      <c r="H23" s="55">
        <v>4270</v>
      </c>
      <c r="I23" s="55">
        <v>154</v>
      </c>
      <c r="J23" s="95">
        <v>1758</v>
      </c>
      <c r="K23" s="55">
        <v>171</v>
      </c>
      <c r="L23" s="55">
        <f t="shared" si="0"/>
        <v>1929</v>
      </c>
    </row>
    <row r="24" spans="2:12" ht="13.5" customHeight="1">
      <c r="B24" s="30" t="s">
        <v>96</v>
      </c>
      <c r="C24" s="2" t="s">
        <v>121</v>
      </c>
      <c r="D24" s="95">
        <v>58</v>
      </c>
      <c r="E24" s="79">
        <v>0</v>
      </c>
      <c r="F24" s="95">
        <v>1516</v>
      </c>
      <c r="G24" s="79">
        <v>0</v>
      </c>
      <c r="H24" s="95">
        <v>1516</v>
      </c>
      <c r="I24" s="79">
        <v>0</v>
      </c>
      <c r="J24" s="79">
        <v>0</v>
      </c>
      <c r="K24" s="79">
        <v>0</v>
      </c>
      <c r="L24" s="79">
        <f t="shared" si="0"/>
        <v>0</v>
      </c>
    </row>
    <row r="25" spans="2:12" ht="13.5" customHeight="1">
      <c r="B25" s="30" t="s">
        <v>23</v>
      </c>
      <c r="C25" s="24" t="s">
        <v>24</v>
      </c>
      <c r="D25" s="95">
        <v>749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f t="shared" si="0"/>
        <v>0</v>
      </c>
    </row>
    <row r="26" spans="1:12" ht="13.5" customHeight="1">
      <c r="A26" s="3"/>
      <c r="B26" s="29" t="s">
        <v>25</v>
      </c>
      <c r="C26" s="28" t="s">
        <v>26</v>
      </c>
      <c r="D26" s="95">
        <v>1358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f t="shared" si="0"/>
        <v>0</v>
      </c>
    </row>
    <row r="27" spans="1:12" ht="13.5" customHeight="1">
      <c r="A27" s="3"/>
      <c r="B27" s="29" t="s">
        <v>82</v>
      </c>
      <c r="C27" s="28" t="s">
        <v>83</v>
      </c>
      <c r="D27" s="95">
        <v>763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f t="shared" si="0"/>
        <v>0</v>
      </c>
    </row>
    <row r="28" spans="1:12" ht="13.5" customHeight="1">
      <c r="A28" s="8" t="s">
        <v>11</v>
      </c>
      <c r="B28" s="26">
        <v>44</v>
      </c>
      <c r="C28" s="24" t="s">
        <v>16</v>
      </c>
      <c r="D28" s="85">
        <f aca="true" t="shared" si="1" ref="D28:L28">SUM(D21:D27)</f>
        <v>27884</v>
      </c>
      <c r="E28" s="85">
        <f t="shared" si="1"/>
        <v>15944</v>
      </c>
      <c r="F28" s="96">
        <f t="shared" si="1"/>
        <v>16018</v>
      </c>
      <c r="G28" s="85">
        <f t="shared" si="1"/>
        <v>8275</v>
      </c>
      <c r="H28" s="85">
        <f t="shared" si="1"/>
        <v>19538</v>
      </c>
      <c r="I28" s="85">
        <f t="shared" si="1"/>
        <v>8275</v>
      </c>
      <c r="J28" s="96">
        <f t="shared" si="1"/>
        <v>13767</v>
      </c>
      <c r="K28" s="85">
        <f t="shared" si="1"/>
        <v>9157</v>
      </c>
      <c r="L28" s="85">
        <f t="shared" si="1"/>
        <v>22924</v>
      </c>
    </row>
    <row r="29" spans="2:12" ht="13.5" customHeight="1">
      <c r="B29" s="30"/>
      <c r="C29" s="24"/>
      <c r="D29" s="59"/>
      <c r="E29" s="59"/>
      <c r="F29" s="59"/>
      <c r="G29" s="59"/>
      <c r="H29" s="59"/>
      <c r="I29" s="59"/>
      <c r="J29" s="59"/>
      <c r="K29" s="59"/>
      <c r="L29" s="59"/>
    </row>
    <row r="30" spans="2:12" ht="13.5" customHeight="1">
      <c r="B30" s="27">
        <v>43</v>
      </c>
      <c r="C30" s="28" t="s">
        <v>27</v>
      </c>
      <c r="D30" s="59"/>
      <c r="E30" s="59"/>
      <c r="F30" s="59"/>
      <c r="G30" s="59"/>
      <c r="H30" s="59"/>
      <c r="I30" s="59"/>
      <c r="J30" s="59"/>
      <c r="K30" s="59"/>
      <c r="L30" s="59"/>
    </row>
    <row r="31" spans="2:12" ht="13.5" customHeight="1">
      <c r="B31" s="30" t="s">
        <v>28</v>
      </c>
      <c r="C31" s="24" t="s">
        <v>18</v>
      </c>
      <c r="D31" s="95">
        <v>10000</v>
      </c>
      <c r="E31" s="95">
        <v>2007</v>
      </c>
      <c r="F31" s="102">
        <v>3300</v>
      </c>
      <c r="G31" s="59">
        <v>1247</v>
      </c>
      <c r="H31" s="59">
        <v>4365</v>
      </c>
      <c r="I31" s="59">
        <v>1482</v>
      </c>
      <c r="J31" s="95">
        <v>3750</v>
      </c>
      <c r="K31" s="59">
        <v>1457</v>
      </c>
      <c r="L31" s="59">
        <f>SUM(J31:K31)</f>
        <v>5207</v>
      </c>
    </row>
    <row r="32" spans="2:12" ht="13.5" customHeight="1">
      <c r="B32" s="30" t="s">
        <v>29</v>
      </c>
      <c r="C32" s="24" t="s">
        <v>20</v>
      </c>
      <c r="D32" s="95">
        <v>50</v>
      </c>
      <c r="E32" s="95">
        <v>13</v>
      </c>
      <c r="F32" s="79">
        <v>0</v>
      </c>
      <c r="G32" s="59">
        <v>12</v>
      </c>
      <c r="H32" s="79">
        <v>0</v>
      </c>
      <c r="I32" s="59">
        <v>12</v>
      </c>
      <c r="J32" s="79">
        <v>0</v>
      </c>
      <c r="K32" s="59">
        <v>12</v>
      </c>
      <c r="L32" s="59">
        <f>SUM(J32:K32)</f>
        <v>12</v>
      </c>
    </row>
    <row r="33" spans="2:12" ht="13.5" customHeight="1">
      <c r="B33" s="30" t="s">
        <v>30</v>
      </c>
      <c r="C33" s="24" t="s">
        <v>22</v>
      </c>
      <c r="D33" s="95">
        <v>400</v>
      </c>
      <c r="E33" s="95">
        <v>48</v>
      </c>
      <c r="F33" s="102">
        <v>500</v>
      </c>
      <c r="G33" s="59">
        <v>44</v>
      </c>
      <c r="H33" s="59">
        <v>500</v>
      </c>
      <c r="I33" s="59">
        <v>44</v>
      </c>
      <c r="J33" s="95">
        <v>474</v>
      </c>
      <c r="K33" s="59">
        <v>44</v>
      </c>
      <c r="L33" s="59">
        <f>SUM(J33:K33)</f>
        <v>518</v>
      </c>
    </row>
    <row r="34" spans="1:12" ht="13.5" customHeight="1">
      <c r="A34" s="8" t="s">
        <v>11</v>
      </c>
      <c r="B34" s="26">
        <v>43</v>
      </c>
      <c r="C34" s="24" t="s">
        <v>27</v>
      </c>
      <c r="D34" s="86">
        <f aca="true" t="shared" si="2" ref="D34:L34">SUM(D31:D33)</f>
        <v>10450</v>
      </c>
      <c r="E34" s="86">
        <f t="shared" si="2"/>
        <v>2068</v>
      </c>
      <c r="F34" s="103">
        <f t="shared" si="2"/>
        <v>3800</v>
      </c>
      <c r="G34" s="86">
        <f t="shared" si="2"/>
        <v>1303</v>
      </c>
      <c r="H34" s="86">
        <f t="shared" si="2"/>
        <v>4865</v>
      </c>
      <c r="I34" s="86">
        <f t="shared" si="2"/>
        <v>1538</v>
      </c>
      <c r="J34" s="96">
        <f t="shared" si="2"/>
        <v>4224</v>
      </c>
      <c r="K34" s="86">
        <f t="shared" si="2"/>
        <v>1513</v>
      </c>
      <c r="L34" s="86">
        <f t="shared" si="2"/>
        <v>5737</v>
      </c>
    </row>
    <row r="35" spans="1:12" ht="13.5" customHeight="1">
      <c r="A35" s="8" t="s">
        <v>11</v>
      </c>
      <c r="B35" s="26">
        <v>60</v>
      </c>
      <c r="C35" s="24" t="s">
        <v>15</v>
      </c>
      <c r="D35" s="86">
        <f aca="true" t="shared" si="3" ref="D35:L35">D34+D28</f>
        <v>38334</v>
      </c>
      <c r="E35" s="86">
        <f t="shared" si="3"/>
        <v>18012</v>
      </c>
      <c r="F35" s="103">
        <f t="shared" si="3"/>
        <v>19818</v>
      </c>
      <c r="G35" s="86">
        <f t="shared" si="3"/>
        <v>9578</v>
      </c>
      <c r="H35" s="86">
        <f t="shared" si="3"/>
        <v>24403</v>
      </c>
      <c r="I35" s="86">
        <f t="shared" si="3"/>
        <v>9813</v>
      </c>
      <c r="J35" s="96">
        <f t="shared" si="3"/>
        <v>17991</v>
      </c>
      <c r="K35" s="86">
        <f t="shared" si="3"/>
        <v>10670</v>
      </c>
      <c r="L35" s="86">
        <f t="shared" si="3"/>
        <v>28661</v>
      </c>
    </row>
    <row r="36" spans="1:12" ht="13.5" customHeight="1">
      <c r="A36" s="52" t="s">
        <v>11</v>
      </c>
      <c r="B36" s="53">
        <v>0.001</v>
      </c>
      <c r="C36" s="54" t="s">
        <v>14</v>
      </c>
      <c r="D36" s="86">
        <f aca="true" t="shared" si="4" ref="D36:L36">D35</f>
        <v>38334</v>
      </c>
      <c r="E36" s="86">
        <f t="shared" si="4"/>
        <v>18012</v>
      </c>
      <c r="F36" s="103">
        <f t="shared" si="4"/>
        <v>19818</v>
      </c>
      <c r="G36" s="86">
        <f t="shared" si="4"/>
        <v>9578</v>
      </c>
      <c r="H36" s="86">
        <f t="shared" si="4"/>
        <v>24403</v>
      </c>
      <c r="I36" s="86">
        <f t="shared" si="4"/>
        <v>9813</v>
      </c>
      <c r="J36" s="96">
        <f t="shared" si="4"/>
        <v>17991</v>
      </c>
      <c r="K36" s="86">
        <f t="shared" si="4"/>
        <v>10670</v>
      </c>
      <c r="L36" s="86">
        <f t="shared" si="4"/>
        <v>28661</v>
      </c>
    </row>
    <row r="37" spans="1:12" ht="1.5" customHeight="1">
      <c r="A37" s="3"/>
      <c r="B37" s="31"/>
      <c r="C37" s="32"/>
      <c r="D37" s="61"/>
      <c r="E37" s="61"/>
      <c r="F37" s="87"/>
      <c r="G37" s="61"/>
      <c r="H37" s="61"/>
      <c r="I37" s="61"/>
      <c r="J37" s="87"/>
      <c r="K37" s="61"/>
      <c r="L37" s="61"/>
    </row>
    <row r="38" spans="2:12" ht="12.75" customHeight="1">
      <c r="B38" s="25">
        <v>0.102</v>
      </c>
      <c r="C38" s="22" t="s">
        <v>31</v>
      </c>
      <c r="D38" s="58"/>
      <c r="E38" s="58"/>
      <c r="F38" s="58"/>
      <c r="G38" s="58"/>
      <c r="H38" s="58"/>
      <c r="I38" s="58"/>
      <c r="J38" s="58"/>
      <c r="K38" s="58"/>
      <c r="L38" s="58"/>
    </row>
    <row r="39" spans="2:12" ht="12.75" customHeight="1">
      <c r="B39" s="26">
        <v>61</v>
      </c>
      <c r="C39" s="24" t="s">
        <v>32</v>
      </c>
      <c r="D39" s="58"/>
      <c r="E39" s="58"/>
      <c r="F39" s="59"/>
      <c r="G39" s="59"/>
      <c r="H39" s="59"/>
      <c r="I39" s="59"/>
      <c r="J39" s="59"/>
      <c r="K39" s="59"/>
      <c r="L39" s="59"/>
    </row>
    <row r="40" spans="2:12" ht="12.75" customHeight="1">
      <c r="B40" s="33" t="s">
        <v>33</v>
      </c>
      <c r="C40" s="24" t="s">
        <v>18</v>
      </c>
      <c r="D40" s="79">
        <v>0</v>
      </c>
      <c r="E40" s="95">
        <v>5777</v>
      </c>
      <c r="F40" s="81">
        <v>0</v>
      </c>
      <c r="G40" s="104">
        <v>4403</v>
      </c>
      <c r="H40" s="81">
        <v>0</v>
      </c>
      <c r="I40" s="104">
        <v>5203</v>
      </c>
      <c r="J40" s="81">
        <v>0</v>
      </c>
      <c r="K40" s="104">
        <v>4880</v>
      </c>
      <c r="L40" s="55">
        <f aca="true" t="shared" si="5" ref="L40:L45">SUM(J40:K40)</f>
        <v>4880</v>
      </c>
    </row>
    <row r="41" spans="2:12" ht="12.75" customHeight="1">
      <c r="B41" s="33" t="s">
        <v>34</v>
      </c>
      <c r="C41" s="24" t="s">
        <v>20</v>
      </c>
      <c r="D41" s="95">
        <v>50</v>
      </c>
      <c r="E41" s="95">
        <v>474</v>
      </c>
      <c r="F41" s="97">
        <v>1</v>
      </c>
      <c r="G41" s="79">
        <v>0</v>
      </c>
      <c r="H41" s="104">
        <v>1</v>
      </c>
      <c r="I41" s="79">
        <v>0</v>
      </c>
      <c r="J41" s="97">
        <v>3</v>
      </c>
      <c r="K41" s="79">
        <v>0</v>
      </c>
      <c r="L41" s="95">
        <f t="shared" si="5"/>
        <v>3</v>
      </c>
    </row>
    <row r="42" spans="1:12" ht="12.75" customHeight="1">
      <c r="A42" s="3"/>
      <c r="B42" s="34" t="s">
        <v>35</v>
      </c>
      <c r="C42" s="28" t="s">
        <v>22</v>
      </c>
      <c r="D42" s="95">
        <v>434</v>
      </c>
      <c r="E42" s="79">
        <v>0</v>
      </c>
      <c r="F42" s="97">
        <v>1</v>
      </c>
      <c r="G42" s="55">
        <v>1312</v>
      </c>
      <c r="H42" s="104">
        <v>1</v>
      </c>
      <c r="I42" s="55">
        <v>1312</v>
      </c>
      <c r="J42" s="97">
        <v>1</v>
      </c>
      <c r="K42" s="55">
        <v>1500</v>
      </c>
      <c r="L42" s="55">
        <f t="shared" si="5"/>
        <v>1501</v>
      </c>
    </row>
    <row r="43" spans="2:12" ht="12.75" customHeight="1">
      <c r="B43" s="33" t="s">
        <v>36</v>
      </c>
      <c r="C43" s="24" t="s">
        <v>37</v>
      </c>
      <c r="D43" s="95">
        <v>247</v>
      </c>
      <c r="E43" s="79">
        <v>0</v>
      </c>
      <c r="F43" s="97">
        <v>292</v>
      </c>
      <c r="G43" s="79">
        <v>0</v>
      </c>
      <c r="H43" s="104">
        <v>292</v>
      </c>
      <c r="I43" s="79">
        <v>0</v>
      </c>
      <c r="J43" s="97">
        <v>1</v>
      </c>
      <c r="K43" s="79">
        <v>0</v>
      </c>
      <c r="L43" s="95">
        <f t="shared" si="5"/>
        <v>1</v>
      </c>
    </row>
    <row r="44" spans="2:12" ht="12.75" customHeight="1">
      <c r="B44" s="33" t="s">
        <v>38</v>
      </c>
      <c r="C44" s="24" t="s">
        <v>126</v>
      </c>
      <c r="D44" s="95">
        <v>245</v>
      </c>
      <c r="E44" s="79">
        <v>0</v>
      </c>
      <c r="F44" s="97">
        <v>250</v>
      </c>
      <c r="G44" s="79">
        <v>0</v>
      </c>
      <c r="H44" s="104">
        <v>250</v>
      </c>
      <c r="I44" s="79">
        <v>0</v>
      </c>
      <c r="J44" s="97"/>
      <c r="K44" s="79">
        <v>0</v>
      </c>
      <c r="L44" s="79">
        <f t="shared" si="5"/>
        <v>0</v>
      </c>
    </row>
    <row r="45" spans="2:12" ht="12.75" customHeight="1">
      <c r="B45" s="33" t="s">
        <v>39</v>
      </c>
      <c r="C45" s="24" t="s">
        <v>122</v>
      </c>
      <c r="D45" s="95">
        <v>221</v>
      </c>
      <c r="E45" s="79">
        <v>0</v>
      </c>
      <c r="F45" s="97">
        <v>250</v>
      </c>
      <c r="G45" s="79">
        <v>0</v>
      </c>
      <c r="H45" s="104">
        <v>250</v>
      </c>
      <c r="I45" s="79">
        <v>0</v>
      </c>
      <c r="J45" s="81">
        <v>0</v>
      </c>
      <c r="K45" s="79">
        <v>0</v>
      </c>
      <c r="L45" s="79">
        <f t="shared" si="5"/>
        <v>0</v>
      </c>
    </row>
    <row r="46" spans="1:12" ht="12.75" customHeight="1">
      <c r="A46" s="8" t="s">
        <v>11</v>
      </c>
      <c r="B46" s="26">
        <v>61</v>
      </c>
      <c r="C46" s="24" t="s">
        <v>32</v>
      </c>
      <c r="D46" s="88">
        <f aca="true" t="shared" si="6" ref="D46:I46">SUM(D40:D45)</f>
        <v>1197</v>
      </c>
      <c r="E46" s="88">
        <f t="shared" si="6"/>
        <v>6251</v>
      </c>
      <c r="F46" s="98">
        <f t="shared" si="6"/>
        <v>794</v>
      </c>
      <c r="G46" s="88">
        <f t="shared" si="6"/>
        <v>5715</v>
      </c>
      <c r="H46" s="88">
        <f t="shared" si="6"/>
        <v>794</v>
      </c>
      <c r="I46" s="88">
        <f t="shared" si="6"/>
        <v>6515</v>
      </c>
      <c r="J46" s="98">
        <f>SUM(J40:J45)</f>
        <v>5</v>
      </c>
      <c r="K46" s="88">
        <f>SUM(K40:K45)</f>
        <v>6380</v>
      </c>
      <c r="L46" s="88">
        <f>SUM(L40:L45)</f>
        <v>6385</v>
      </c>
    </row>
    <row r="47" spans="2:12" ht="12.75" customHeight="1">
      <c r="B47" s="26"/>
      <c r="C47" s="24"/>
      <c r="D47" s="60"/>
      <c r="E47" s="60"/>
      <c r="F47" s="60"/>
      <c r="G47" s="60"/>
      <c r="H47" s="60"/>
      <c r="I47" s="60"/>
      <c r="J47" s="60"/>
      <c r="K47" s="60"/>
      <c r="L47" s="60"/>
    </row>
    <row r="48" spans="2:12" ht="12.75" customHeight="1">
      <c r="B48" s="26">
        <v>62</v>
      </c>
      <c r="C48" s="24" t="s">
        <v>40</v>
      </c>
      <c r="D48" s="60"/>
      <c r="E48" s="60"/>
      <c r="F48" s="60"/>
      <c r="G48" s="60"/>
      <c r="H48" s="60"/>
      <c r="I48" s="60"/>
      <c r="J48" s="60"/>
      <c r="K48" s="60"/>
      <c r="L48" s="60"/>
    </row>
    <row r="49" spans="2:12" ht="12.75" customHeight="1">
      <c r="B49" s="30" t="s">
        <v>41</v>
      </c>
      <c r="C49" s="24" t="s">
        <v>42</v>
      </c>
      <c r="D49" s="95">
        <v>100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f>SUM(J49:K49)</f>
        <v>0</v>
      </c>
    </row>
    <row r="50" spans="1:12" ht="12.75" customHeight="1">
      <c r="A50" s="8" t="s">
        <v>11</v>
      </c>
      <c r="B50" s="26">
        <v>62</v>
      </c>
      <c r="C50" s="24" t="s">
        <v>40</v>
      </c>
      <c r="D50" s="96">
        <f aca="true" t="shared" si="7" ref="D50:L50">D49</f>
        <v>100</v>
      </c>
      <c r="E50" s="89">
        <f t="shared" si="7"/>
        <v>0</v>
      </c>
      <c r="F50" s="89">
        <f t="shared" si="7"/>
        <v>0</v>
      </c>
      <c r="G50" s="89">
        <f t="shared" si="7"/>
        <v>0</v>
      </c>
      <c r="H50" s="89">
        <f t="shared" si="7"/>
        <v>0</v>
      </c>
      <c r="I50" s="89">
        <f t="shared" si="7"/>
        <v>0</v>
      </c>
      <c r="J50" s="89">
        <f t="shared" si="7"/>
        <v>0</v>
      </c>
      <c r="K50" s="89">
        <f t="shared" si="7"/>
        <v>0</v>
      </c>
      <c r="L50" s="89">
        <f t="shared" si="7"/>
        <v>0</v>
      </c>
    </row>
    <row r="51" spans="2:12" ht="12.75" customHeight="1">
      <c r="B51" s="30"/>
      <c r="C51" s="24"/>
      <c r="D51" s="59"/>
      <c r="E51" s="59"/>
      <c r="F51" s="59"/>
      <c r="G51" s="59"/>
      <c r="H51" s="59"/>
      <c r="I51" s="59"/>
      <c r="J51" s="59"/>
      <c r="K51" s="59"/>
      <c r="L51" s="59"/>
    </row>
    <row r="52" spans="2:12" ht="25.5">
      <c r="B52" s="26">
        <v>65</v>
      </c>
      <c r="C52" s="24" t="s">
        <v>110</v>
      </c>
      <c r="D52" s="59"/>
      <c r="E52" s="59"/>
      <c r="F52" s="59"/>
      <c r="G52" s="59"/>
      <c r="H52" s="59"/>
      <c r="I52" s="59"/>
      <c r="J52" s="59"/>
      <c r="K52" s="59"/>
      <c r="L52" s="59"/>
    </row>
    <row r="53" spans="2:12" ht="12.75" customHeight="1">
      <c r="B53" s="26" t="s">
        <v>43</v>
      </c>
      <c r="C53" s="24" t="s">
        <v>18</v>
      </c>
      <c r="D53" s="95">
        <v>701</v>
      </c>
      <c r="E53" s="79">
        <v>0</v>
      </c>
      <c r="F53" s="56">
        <v>1200</v>
      </c>
      <c r="G53" s="79">
        <v>0</v>
      </c>
      <c r="H53" s="56">
        <v>1200</v>
      </c>
      <c r="I53" s="79">
        <v>0</v>
      </c>
      <c r="J53" s="56">
        <v>1150</v>
      </c>
      <c r="K53" s="79">
        <v>0</v>
      </c>
      <c r="L53" s="55">
        <f>SUM(J53:K53)</f>
        <v>1150</v>
      </c>
    </row>
    <row r="54" spans="2:12" ht="12.75" customHeight="1">
      <c r="B54" s="26" t="s">
        <v>44</v>
      </c>
      <c r="C54" s="24" t="s">
        <v>20</v>
      </c>
      <c r="D54" s="79">
        <v>0</v>
      </c>
      <c r="E54" s="79">
        <v>0</v>
      </c>
      <c r="F54" s="56">
        <v>30</v>
      </c>
      <c r="G54" s="79">
        <v>0</v>
      </c>
      <c r="H54" s="56">
        <v>30</v>
      </c>
      <c r="I54" s="79">
        <v>0</v>
      </c>
      <c r="J54" s="77">
        <v>1</v>
      </c>
      <c r="K54" s="79">
        <v>0</v>
      </c>
      <c r="L54" s="95">
        <f>SUM(J54:K54)</f>
        <v>1</v>
      </c>
    </row>
    <row r="55" spans="2:12" ht="12.75" customHeight="1">
      <c r="B55" s="26" t="s">
        <v>45</v>
      </c>
      <c r="C55" s="24" t="s">
        <v>22</v>
      </c>
      <c r="D55" s="95">
        <v>115</v>
      </c>
      <c r="E55" s="79">
        <v>0</v>
      </c>
      <c r="F55" s="56">
        <v>200</v>
      </c>
      <c r="G55" s="79">
        <v>0</v>
      </c>
      <c r="H55" s="56">
        <v>200</v>
      </c>
      <c r="I55" s="79">
        <v>0</v>
      </c>
      <c r="J55" s="77">
        <v>1</v>
      </c>
      <c r="K55" s="79">
        <v>0</v>
      </c>
      <c r="L55" s="95">
        <f>SUM(J55:K55)</f>
        <v>1</v>
      </c>
    </row>
    <row r="56" spans="2:12" ht="12.75" customHeight="1">
      <c r="B56" s="26" t="s">
        <v>46</v>
      </c>
      <c r="C56" s="24" t="s">
        <v>115</v>
      </c>
      <c r="D56" s="95">
        <v>1877</v>
      </c>
      <c r="E56" s="79">
        <v>0</v>
      </c>
      <c r="F56" s="56">
        <v>1877</v>
      </c>
      <c r="G56" s="79">
        <v>0</v>
      </c>
      <c r="H56" s="56">
        <v>3637</v>
      </c>
      <c r="I56" s="79">
        <v>0</v>
      </c>
      <c r="J56" s="56">
        <v>2346</v>
      </c>
      <c r="K56" s="79">
        <v>0</v>
      </c>
      <c r="L56" s="55">
        <f>SUM(J56:K56)</f>
        <v>2346</v>
      </c>
    </row>
    <row r="57" spans="2:12" ht="12.75" customHeight="1">
      <c r="B57" s="26" t="s">
        <v>47</v>
      </c>
      <c r="C57" s="24" t="s">
        <v>116</v>
      </c>
      <c r="D57" s="95">
        <v>1877</v>
      </c>
      <c r="E57" s="79">
        <v>0</v>
      </c>
      <c r="F57" s="56">
        <v>1877</v>
      </c>
      <c r="G57" s="79">
        <v>0</v>
      </c>
      <c r="H57" s="56">
        <v>3461</v>
      </c>
      <c r="I57" s="79">
        <v>0</v>
      </c>
      <c r="J57" s="56">
        <v>2111</v>
      </c>
      <c r="K57" s="79">
        <v>0</v>
      </c>
      <c r="L57" s="55">
        <f>SUM(J57:K57)</f>
        <v>2111</v>
      </c>
    </row>
    <row r="58" spans="1:12" ht="38.25">
      <c r="A58" s="8" t="s">
        <v>11</v>
      </c>
      <c r="B58" s="26">
        <v>65</v>
      </c>
      <c r="C58" s="24" t="s">
        <v>86</v>
      </c>
      <c r="D58" s="85">
        <f aca="true" t="shared" si="8" ref="D58:L58">SUM(D53:D57)</f>
        <v>4570</v>
      </c>
      <c r="E58" s="89">
        <f t="shared" si="8"/>
        <v>0</v>
      </c>
      <c r="F58" s="85">
        <f t="shared" si="8"/>
        <v>5184</v>
      </c>
      <c r="G58" s="89">
        <f t="shared" si="8"/>
        <v>0</v>
      </c>
      <c r="H58" s="85">
        <f t="shared" si="8"/>
        <v>8528</v>
      </c>
      <c r="I58" s="89">
        <f t="shared" si="8"/>
        <v>0</v>
      </c>
      <c r="J58" s="85">
        <f t="shared" si="8"/>
        <v>5609</v>
      </c>
      <c r="K58" s="89">
        <f t="shared" si="8"/>
        <v>0</v>
      </c>
      <c r="L58" s="85">
        <f t="shared" si="8"/>
        <v>5609</v>
      </c>
    </row>
    <row r="59" spans="1:12" ht="12.75" customHeight="1">
      <c r="A59" s="3" t="s">
        <v>11</v>
      </c>
      <c r="B59" s="31">
        <v>0.102</v>
      </c>
      <c r="C59" s="32" t="s">
        <v>31</v>
      </c>
      <c r="D59" s="83">
        <f aca="true" t="shared" si="9" ref="D59:L59">D58+D50+D46</f>
        <v>5867</v>
      </c>
      <c r="E59" s="83">
        <f t="shared" si="9"/>
        <v>6251</v>
      </c>
      <c r="F59" s="83">
        <f t="shared" si="9"/>
        <v>5978</v>
      </c>
      <c r="G59" s="83">
        <f t="shared" si="9"/>
        <v>5715</v>
      </c>
      <c r="H59" s="83">
        <f t="shared" si="9"/>
        <v>9322</v>
      </c>
      <c r="I59" s="83">
        <f t="shared" si="9"/>
        <v>6515</v>
      </c>
      <c r="J59" s="83">
        <f t="shared" si="9"/>
        <v>5614</v>
      </c>
      <c r="K59" s="83">
        <f t="shared" si="9"/>
        <v>6380</v>
      </c>
      <c r="L59" s="83">
        <f t="shared" si="9"/>
        <v>11994</v>
      </c>
    </row>
    <row r="60" spans="1:12" ht="12.75" customHeight="1">
      <c r="A60" s="3"/>
      <c r="B60" s="35"/>
      <c r="C60" s="32"/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25.5">
      <c r="B61" s="25">
        <v>0.103</v>
      </c>
      <c r="C61" s="32" t="s">
        <v>87</v>
      </c>
      <c r="D61" s="58"/>
      <c r="E61" s="58"/>
      <c r="F61" s="58"/>
      <c r="G61" s="58"/>
      <c r="H61" s="58"/>
      <c r="I61" s="58"/>
      <c r="J61" s="58"/>
      <c r="K61" s="58"/>
      <c r="L61" s="59"/>
    </row>
    <row r="62" spans="2:12" ht="12.75" customHeight="1">
      <c r="B62" s="26">
        <v>64</v>
      </c>
      <c r="C62" s="24" t="s">
        <v>48</v>
      </c>
      <c r="D62" s="58"/>
      <c r="E62" s="58"/>
      <c r="F62" s="58"/>
      <c r="G62" s="58"/>
      <c r="H62" s="58"/>
      <c r="I62" s="58"/>
      <c r="J62" s="58"/>
      <c r="K62" s="58"/>
      <c r="L62" s="59"/>
    </row>
    <row r="63" spans="2:12" ht="12.75" customHeight="1">
      <c r="B63" s="30" t="s">
        <v>49</v>
      </c>
      <c r="C63" s="24" t="s">
        <v>104</v>
      </c>
      <c r="D63" s="95">
        <v>2121</v>
      </c>
      <c r="E63" s="78">
        <v>0</v>
      </c>
      <c r="F63" s="77">
        <v>1</v>
      </c>
      <c r="G63" s="78">
        <v>0</v>
      </c>
      <c r="H63" s="56">
        <v>1</v>
      </c>
      <c r="I63" s="78">
        <v>0</v>
      </c>
      <c r="J63" s="77">
        <v>1</v>
      </c>
      <c r="K63" s="78">
        <v>0</v>
      </c>
      <c r="L63" s="77">
        <f>SUM(J63:K63)</f>
        <v>1</v>
      </c>
    </row>
    <row r="64" spans="1:12" ht="12.75" customHeight="1">
      <c r="A64" s="3"/>
      <c r="B64" s="29" t="s">
        <v>50</v>
      </c>
      <c r="C64" s="28" t="s">
        <v>51</v>
      </c>
      <c r="D64" s="77">
        <v>3294</v>
      </c>
      <c r="E64" s="78">
        <v>0</v>
      </c>
      <c r="F64" s="77">
        <v>1</v>
      </c>
      <c r="G64" s="78">
        <v>0</v>
      </c>
      <c r="H64" s="56">
        <v>1</v>
      </c>
      <c r="I64" s="78">
        <v>0</v>
      </c>
      <c r="J64" s="77">
        <v>5000</v>
      </c>
      <c r="K64" s="78">
        <v>0</v>
      </c>
      <c r="L64" s="77">
        <f>SUM(J64:K64)</f>
        <v>5000</v>
      </c>
    </row>
    <row r="65" spans="1:12" ht="12.75" customHeight="1">
      <c r="A65" s="3" t="s">
        <v>11</v>
      </c>
      <c r="B65" s="27">
        <v>64</v>
      </c>
      <c r="C65" s="28" t="s">
        <v>48</v>
      </c>
      <c r="D65" s="85">
        <f aca="true" t="shared" si="10" ref="D65:L65">D64+D63</f>
        <v>5415</v>
      </c>
      <c r="E65" s="89">
        <f t="shared" si="10"/>
        <v>0</v>
      </c>
      <c r="F65" s="85">
        <f t="shared" si="10"/>
        <v>2</v>
      </c>
      <c r="G65" s="89">
        <f t="shared" si="10"/>
        <v>0</v>
      </c>
      <c r="H65" s="85">
        <f t="shared" si="10"/>
        <v>2</v>
      </c>
      <c r="I65" s="89">
        <f t="shared" si="10"/>
        <v>0</v>
      </c>
      <c r="J65" s="96">
        <f t="shared" si="10"/>
        <v>5001</v>
      </c>
      <c r="K65" s="89">
        <f t="shared" si="10"/>
        <v>0</v>
      </c>
      <c r="L65" s="96">
        <f t="shared" si="10"/>
        <v>5001</v>
      </c>
    </row>
    <row r="66" spans="1:12" ht="25.5">
      <c r="A66" s="52" t="s">
        <v>11</v>
      </c>
      <c r="B66" s="53">
        <v>0.103</v>
      </c>
      <c r="C66" s="54" t="s">
        <v>87</v>
      </c>
      <c r="D66" s="83">
        <f aca="true" t="shared" si="11" ref="D66:K66">D65</f>
        <v>5415</v>
      </c>
      <c r="E66" s="84">
        <f t="shared" si="11"/>
        <v>0</v>
      </c>
      <c r="F66" s="83">
        <f t="shared" si="11"/>
        <v>2</v>
      </c>
      <c r="G66" s="84">
        <f t="shared" si="11"/>
        <v>0</v>
      </c>
      <c r="H66" s="83">
        <f t="shared" si="11"/>
        <v>2</v>
      </c>
      <c r="I66" s="84">
        <f t="shared" si="11"/>
        <v>0</v>
      </c>
      <c r="J66" s="99">
        <f t="shared" si="11"/>
        <v>5001</v>
      </c>
      <c r="K66" s="84">
        <f t="shared" si="11"/>
        <v>0</v>
      </c>
      <c r="L66" s="99">
        <f>K66+J66</f>
        <v>5001</v>
      </c>
    </row>
    <row r="67" spans="1:12" ht="2.25" customHeight="1">
      <c r="A67" s="3"/>
      <c r="B67" s="35"/>
      <c r="C67" s="32"/>
      <c r="D67" s="61"/>
      <c r="E67" s="61"/>
      <c r="F67" s="61"/>
      <c r="G67" s="80"/>
      <c r="H67" s="61"/>
      <c r="I67" s="61"/>
      <c r="J67" s="61"/>
      <c r="K67" s="80"/>
      <c r="L67" s="61"/>
    </row>
    <row r="68" spans="2:12" ht="12.75">
      <c r="B68" s="25">
        <v>0.104</v>
      </c>
      <c r="C68" s="22" t="s">
        <v>52</v>
      </c>
      <c r="D68" s="58"/>
      <c r="E68" s="58"/>
      <c r="F68" s="58"/>
      <c r="G68" s="58"/>
      <c r="H68" s="58"/>
      <c r="I68" s="58"/>
      <c r="J68" s="58"/>
      <c r="K68" s="58"/>
      <c r="L68" s="58"/>
    </row>
    <row r="69" spans="2:12" ht="12.75">
      <c r="B69" s="26">
        <v>65</v>
      </c>
      <c r="C69" s="24" t="s">
        <v>53</v>
      </c>
      <c r="D69" s="58"/>
      <c r="E69" s="58"/>
      <c r="F69" s="58"/>
      <c r="G69" s="58"/>
      <c r="H69" s="58"/>
      <c r="I69" s="58"/>
      <c r="J69" s="58"/>
      <c r="K69" s="58"/>
      <c r="L69" s="58"/>
    </row>
    <row r="70" spans="2:12" ht="12.75">
      <c r="B70" s="30" t="s">
        <v>46</v>
      </c>
      <c r="C70" s="24" t="s">
        <v>54</v>
      </c>
      <c r="D70" s="95">
        <v>1690</v>
      </c>
      <c r="E70" s="79">
        <v>0</v>
      </c>
      <c r="F70" s="95">
        <v>1</v>
      </c>
      <c r="G70" s="79">
        <v>0</v>
      </c>
      <c r="H70" s="55">
        <v>1</v>
      </c>
      <c r="I70" s="79">
        <v>0</v>
      </c>
      <c r="J70" s="95">
        <v>1</v>
      </c>
      <c r="K70" s="79">
        <v>0</v>
      </c>
      <c r="L70" s="95">
        <f aca="true" t="shared" si="12" ref="L70:L81">SUM(J70:K70)</f>
        <v>1</v>
      </c>
    </row>
    <row r="71" spans="2:12" ht="12.75">
      <c r="B71" s="30" t="s">
        <v>55</v>
      </c>
      <c r="C71" s="24" t="s">
        <v>56</v>
      </c>
      <c r="D71" s="95">
        <v>1090</v>
      </c>
      <c r="E71" s="79">
        <v>0</v>
      </c>
      <c r="F71" s="95">
        <v>500</v>
      </c>
      <c r="G71" s="79">
        <v>0</v>
      </c>
      <c r="H71" s="55">
        <v>500</v>
      </c>
      <c r="I71" s="79">
        <v>0</v>
      </c>
      <c r="J71" s="95">
        <v>1</v>
      </c>
      <c r="K71" s="79">
        <v>0</v>
      </c>
      <c r="L71" s="95">
        <f t="shared" si="12"/>
        <v>1</v>
      </c>
    </row>
    <row r="72" spans="2:12" ht="12.75">
      <c r="B72" s="30" t="s">
        <v>57</v>
      </c>
      <c r="C72" s="24" t="s">
        <v>58</v>
      </c>
      <c r="D72" s="79">
        <v>0</v>
      </c>
      <c r="E72" s="79">
        <v>0</v>
      </c>
      <c r="F72" s="95">
        <v>1</v>
      </c>
      <c r="G72" s="79">
        <v>0</v>
      </c>
      <c r="H72" s="105">
        <v>1</v>
      </c>
      <c r="I72" s="79">
        <v>0</v>
      </c>
      <c r="J72" s="79">
        <v>0</v>
      </c>
      <c r="K72" s="79">
        <v>0</v>
      </c>
      <c r="L72" s="79">
        <f t="shared" si="12"/>
        <v>0</v>
      </c>
    </row>
    <row r="73" spans="2:12" ht="12.75">
      <c r="B73" s="30" t="s">
        <v>59</v>
      </c>
      <c r="C73" s="24" t="s">
        <v>60</v>
      </c>
      <c r="D73" s="95">
        <v>884</v>
      </c>
      <c r="E73" s="79">
        <v>0</v>
      </c>
      <c r="F73" s="95">
        <v>750</v>
      </c>
      <c r="G73" s="79">
        <v>0</v>
      </c>
      <c r="H73" s="55">
        <v>750</v>
      </c>
      <c r="I73" s="79">
        <v>0</v>
      </c>
      <c r="J73" s="95">
        <v>1</v>
      </c>
      <c r="K73" s="79">
        <v>0</v>
      </c>
      <c r="L73" s="95">
        <f t="shared" si="12"/>
        <v>1</v>
      </c>
    </row>
    <row r="74" spans="2:12" ht="12.75">
      <c r="B74" s="29" t="s">
        <v>61</v>
      </c>
      <c r="C74" s="28" t="s">
        <v>62</v>
      </c>
      <c r="D74" s="95">
        <v>44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f t="shared" si="12"/>
        <v>0</v>
      </c>
    </row>
    <row r="75" spans="2:12" ht="12.75">
      <c r="B75" s="29" t="s">
        <v>81</v>
      </c>
      <c r="C75" s="28" t="s">
        <v>84</v>
      </c>
      <c r="D75" s="95">
        <v>1399</v>
      </c>
      <c r="E75" s="78">
        <v>0</v>
      </c>
      <c r="F75" s="77">
        <v>360</v>
      </c>
      <c r="G75" s="78">
        <v>0</v>
      </c>
      <c r="H75" s="56">
        <v>360</v>
      </c>
      <c r="I75" s="78">
        <v>0</v>
      </c>
      <c r="J75" s="77">
        <v>1</v>
      </c>
      <c r="K75" s="78">
        <v>0</v>
      </c>
      <c r="L75" s="77">
        <f t="shared" si="12"/>
        <v>1</v>
      </c>
    </row>
    <row r="76" spans="2:12" ht="12.75">
      <c r="B76" s="30" t="s">
        <v>77</v>
      </c>
      <c r="C76" s="24" t="s">
        <v>80</v>
      </c>
      <c r="D76" s="95">
        <v>500</v>
      </c>
      <c r="E76" s="79">
        <v>0</v>
      </c>
      <c r="F76" s="95">
        <v>1</v>
      </c>
      <c r="G76" s="79">
        <v>0</v>
      </c>
      <c r="H76" s="105">
        <v>1</v>
      </c>
      <c r="I76" s="79">
        <v>0</v>
      </c>
      <c r="J76" s="95">
        <v>1</v>
      </c>
      <c r="K76" s="79">
        <v>0</v>
      </c>
      <c r="L76" s="77">
        <f t="shared" si="12"/>
        <v>1</v>
      </c>
    </row>
    <row r="77" spans="2:12" ht="12.75">
      <c r="B77" s="30" t="s">
        <v>78</v>
      </c>
      <c r="C77" s="24" t="s">
        <v>79</v>
      </c>
      <c r="D77" s="95">
        <v>700</v>
      </c>
      <c r="E77" s="79">
        <v>0</v>
      </c>
      <c r="F77" s="95">
        <v>1</v>
      </c>
      <c r="G77" s="79">
        <v>0</v>
      </c>
      <c r="H77" s="105">
        <v>1</v>
      </c>
      <c r="I77" s="79">
        <v>0</v>
      </c>
      <c r="J77" s="95">
        <v>1</v>
      </c>
      <c r="K77" s="79">
        <v>0</v>
      </c>
      <c r="L77" s="77">
        <f t="shared" si="12"/>
        <v>1</v>
      </c>
    </row>
    <row r="78" spans="2:12" ht="25.5">
      <c r="B78" s="30" t="s">
        <v>89</v>
      </c>
      <c r="C78" s="24" t="s">
        <v>90</v>
      </c>
      <c r="D78" s="79">
        <v>0</v>
      </c>
      <c r="E78" s="79">
        <v>0</v>
      </c>
      <c r="F78" s="95">
        <v>1</v>
      </c>
      <c r="G78" s="79">
        <v>0</v>
      </c>
      <c r="H78" s="105">
        <v>1</v>
      </c>
      <c r="I78" s="79">
        <v>0</v>
      </c>
      <c r="J78" s="79">
        <v>0</v>
      </c>
      <c r="K78" s="79">
        <v>0</v>
      </c>
      <c r="L78" s="78">
        <f t="shared" si="12"/>
        <v>0</v>
      </c>
    </row>
    <row r="79" spans="2:12" ht="25.5">
      <c r="B79" s="30" t="s">
        <v>94</v>
      </c>
      <c r="C79" s="46" t="s">
        <v>123</v>
      </c>
      <c r="D79" s="95">
        <v>3992</v>
      </c>
      <c r="E79" s="79">
        <v>0</v>
      </c>
      <c r="F79" s="55">
        <v>17200</v>
      </c>
      <c r="G79" s="79">
        <v>0</v>
      </c>
      <c r="H79" s="105">
        <v>17200</v>
      </c>
      <c r="I79" s="79">
        <v>0</v>
      </c>
      <c r="J79" s="95">
        <v>15856</v>
      </c>
      <c r="K79" s="79">
        <v>0</v>
      </c>
      <c r="L79" s="77">
        <f t="shared" si="12"/>
        <v>15856</v>
      </c>
    </row>
    <row r="80" spans="2:12" ht="12.75">
      <c r="B80" s="30" t="s">
        <v>99</v>
      </c>
      <c r="C80" s="46" t="s">
        <v>100</v>
      </c>
      <c r="D80" s="95">
        <v>1995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8">
        <f t="shared" si="12"/>
        <v>0</v>
      </c>
    </row>
    <row r="81" spans="2:12" ht="25.5">
      <c r="B81" s="30" t="s">
        <v>101</v>
      </c>
      <c r="C81" s="46" t="s">
        <v>112</v>
      </c>
      <c r="D81" s="95">
        <v>1798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8">
        <f t="shared" si="12"/>
        <v>0</v>
      </c>
    </row>
    <row r="82" spans="1:12" ht="12.75">
      <c r="A82" s="3" t="s">
        <v>11</v>
      </c>
      <c r="B82" s="27">
        <v>65</v>
      </c>
      <c r="C82" s="28" t="s">
        <v>53</v>
      </c>
      <c r="D82" s="85">
        <f aca="true" t="shared" si="13" ref="D82:I82">SUM(D70:D81)</f>
        <v>14092</v>
      </c>
      <c r="E82" s="89">
        <f t="shared" si="13"/>
        <v>0</v>
      </c>
      <c r="F82" s="85">
        <f t="shared" si="13"/>
        <v>18815</v>
      </c>
      <c r="G82" s="89">
        <f t="shared" si="13"/>
        <v>0</v>
      </c>
      <c r="H82" s="85">
        <f t="shared" si="13"/>
        <v>18815</v>
      </c>
      <c r="I82" s="89">
        <f t="shared" si="13"/>
        <v>0</v>
      </c>
      <c r="J82" s="96">
        <f>SUM(J70:J81)</f>
        <v>15862</v>
      </c>
      <c r="K82" s="89">
        <f>SUM(K70:K81)</f>
        <v>0</v>
      </c>
      <c r="L82" s="96">
        <f>SUM(L70:L81)</f>
        <v>15862</v>
      </c>
    </row>
    <row r="83" spans="2:12" ht="12.75">
      <c r="B83" s="26"/>
      <c r="C83" s="24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3"/>
      <c r="B84" s="27">
        <v>66</v>
      </c>
      <c r="C84" s="28" t="s">
        <v>63</v>
      </c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2.75">
      <c r="A85" s="3"/>
      <c r="B85" s="27" t="s">
        <v>64</v>
      </c>
      <c r="C85" s="28" t="s">
        <v>22</v>
      </c>
      <c r="D85" s="95">
        <v>600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7">
        <v>1</v>
      </c>
      <c r="K85" s="78">
        <v>0</v>
      </c>
      <c r="L85" s="77">
        <f>SUM(J85:K85)</f>
        <v>1</v>
      </c>
    </row>
    <row r="86" spans="1:12" ht="12.75">
      <c r="A86" s="3"/>
      <c r="B86" s="27" t="s">
        <v>65</v>
      </c>
      <c r="C86" s="28" t="s">
        <v>66</v>
      </c>
      <c r="D86" s="77">
        <v>300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7">
        <v>1</v>
      </c>
      <c r="K86" s="78">
        <v>0</v>
      </c>
      <c r="L86" s="77">
        <f>SUM(J86:K86)</f>
        <v>1</v>
      </c>
    </row>
    <row r="87" spans="1:12" ht="12.75">
      <c r="A87" s="3"/>
      <c r="B87" s="27" t="s">
        <v>67</v>
      </c>
      <c r="C87" s="28" t="s">
        <v>24</v>
      </c>
      <c r="D87" s="77">
        <v>1079</v>
      </c>
      <c r="E87" s="78">
        <v>0</v>
      </c>
      <c r="F87" s="77">
        <v>750</v>
      </c>
      <c r="G87" s="78">
        <v>0</v>
      </c>
      <c r="H87" s="56">
        <v>750</v>
      </c>
      <c r="I87" s="78">
        <v>0</v>
      </c>
      <c r="J87" s="77">
        <v>1</v>
      </c>
      <c r="K87" s="78">
        <v>0</v>
      </c>
      <c r="L87" s="77">
        <f>SUM(J87:K87)</f>
        <v>1</v>
      </c>
    </row>
    <row r="88" spans="1:12" ht="12.75">
      <c r="A88" s="3" t="s">
        <v>11</v>
      </c>
      <c r="B88" s="27">
        <v>66</v>
      </c>
      <c r="C88" s="28" t="s">
        <v>63</v>
      </c>
      <c r="D88" s="85">
        <f aca="true" t="shared" si="14" ref="D88:L88">SUM(D85:D87)</f>
        <v>1979</v>
      </c>
      <c r="E88" s="89">
        <f t="shared" si="14"/>
        <v>0</v>
      </c>
      <c r="F88" s="85">
        <f t="shared" si="14"/>
        <v>750</v>
      </c>
      <c r="G88" s="89">
        <f t="shared" si="14"/>
        <v>0</v>
      </c>
      <c r="H88" s="85">
        <f t="shared" si="14"/>
        <v>750</v>
      </c>
      <c r="I88" s="89">
        <f t="shared" si="14"/>
        <v>0</v>
      </c>
      <c r="J88" s="96">
        <f t="shared" si="14"/>
        <v>3</v>
      </c>
      <c r="K88" s="89">
        <f t="shared" si="14"/>
        <v>0</v>
      </c>
      <c r="L88" s="96">
        <f t="shared" si="14"/>
        <v>3</v>
      </c>
    </row>
    <row r="89" spans="1:12" ht="12.75">
      <c r="A89" s="52" t="s">
        <v>11</v>
      </c>
      <c r="B89" s="53">
        <v>0.104</v>
      </c>
      <c r="C89" s="54" t="s">
        <v>52</v>
      </c>
      <c r="D89" s="85">
        <f aca="true" t="shared" si="15" ref="D89:L89">D88+D82</f>
        <v>16071</v>
      </c>
      <c r="E89" s="89">
        <f t="shared" si="15"/>
        <v>0</v>
      </c>
      <c r="F89" s="85">
        <f t="shared" si="15"/>
        <v>19565</v>
      </c>
      <c r="G89" s="89">
        <f t="shared" si="15"/>
        <v>0</v>
      </c>
      <c r="H89" s="85">
        <f t="shared" si="15"/>
        <v>19565</v>
      </c>
      <c r="I89" s="89">
        <f t="shared" si="15"/>
        <v>0</v>
      </c>
      <c r="J89" s="96">
        <f t="shared" si="15"/>
        <v>15865</v>
      </c>
      <c r="K89" s="89">
        <f t="shared" si="15"/>
        <v>0</v>
      </c>
      <c r="L89" s="96">
        <f t="shared" si="15"/>
        <v>15865</v>
      </c>
    </row>
    <row r="90" spans="1:12" ht="2.25" customHeight="1">
      <c r="A90" s="3"/>
      <c r="B90" s="31"/>
      <c r="C90" s="32"/>
      <c r="D90" s="56"/>
      <c r="E90" s="77"/>
      <c r="F90" s="56"/>
      <c r="G90" s="78"/>
      <c r="H90" s="56"/>
      <c r="I90" s="77"/>
      <c r="J90" s="56"/>
      <c r="K90" s="78"/>
      <c r="L90" s="56"/>
    </row>
    <row r="91" spans="1:12" ht="12.75">
      <c r="A91" s="8" t="s">
        <v>11</v>
      </c>
      <c r="B91" s="23">
        <v>2204</v>
      </c>
      <c r="C91" s="22" t="s">
        <v>1</v>
      </c>
      <c r="D91" s="85">
        <f>D89+D66+D59+D36</f>
        <v>65687</v>
      </c>
      <c r="E91" s="85">
        <f aca="true" t="shared" si="16" ref="E91:L91">E89+E66+E59+E36</f>
        <v>24263</v>
      </c>
      <c r="F91" s="85">
        <f t="shared" si="16"/>
        <v>45363</v>
      </c>
      <c r="G91" s="85">
        <f t="shared" si="16"/>
        <v>15293</v>
      </c>
      <c r="H91" s="85">
        <f t="shared" si="16"/>
        <v>53292</v>
      </c>
      <c r="I91" s="85">
        <f t="shared" si="16"/>
        <v>16328</v>
      </c>
      <c r="J91" s="85">
        <f t="shared" si="16"/>
        <v>44471</v>
      </c>
      <c r="K91" s="85">
        <f t="shared" si="16"/>
        <v>17050</v>
      </c>
      <c r="L91" s="85">
        <f t="shared" si="16"/>
        <v>61521</v>
      </c>
    </row>
    <row r="92" spans="1:12" ht="12.75">
      <c r="A92" s="48" t="s">
        <v>11</v>
      </c>
      <c r="B92" s="49"/>
      <c r="C92" s="50" t="s">
        <v>12</v>
      </c>
      <c r="D92" s="85">
        <f aca="true" t="shared" si="17" ref="D92:L92">D91</f>
        <v>65687</v>
      </c>
      <c r="E92" s="85">
        <f t="shared" si="17"/>
        <v>24263</v>
      </c>
      <c r="F92" s="85">
        <f t="shared" si="17"/>
        <v>45363</v>
      </c>
      <c r="G92" s="85">
        <f t="shared" si="17"/>
        <v>15293</v>
      </c>
      <c r="H92" s="85">
        <f t="shared" si="17"/>
        <v>53292</v>
      </c>
      <c r="I92" s="85">
        <f t="shared" si="17"/>
        <v>16328</v>
      </c>
      <c r="J92" s="85">
        <f t="shared" si="17"/>
        <v>44471</v>
      </c>
      <c r="K92" s="85">
        <f t="shared" si="17"/>
        <v>17050</v>
      </c>
      <c r="L92" s="85">
        <f t="shared" si="17"/>
        <v>61521</v>
      </c>
    </row>
    <row r="93" spans="2:12" ht="12.75">
      <c r="B93" s="23"/>
      <c r="C93" s="22"/>
      <c r="D93" s="59"/>
      <c r="E93" s="59"/>
      <c r="F93" s="59"/>
      <c r="G93" s="59"/>
      <c r="H93" s="59"/>
      <c r="I93" s="59"/>
      <c r="J93" s="59"/>
      <c r="K93" s="59"/>
      <c r="L93" s="59"/>
    </row>
    <row r="94" spans="3:12" ht="12.75">
      <c r="C94" s="36" t="s">
        <v>68</v>
      </c>
      <c r="D94" s="58"/>
      <c r="E94" s="58"/>
      <c r="F94" s="58"/>
      <c r="G94" s="58"/>
      <c r="H94" s="58"/>
      <c r="I94" s="58"/>
      <c r="J94" s="58"/>
      <c r="K94" s="58"/>
      <c r="L94" s="58"/>
    </row>
    <row r="95" spans="1:12" ht="27" customHeight="1">
      <c r="A95" s="8" t="s">
        <v>13</v>
      </c>
      <c r="B95" s="37">
        <v>4202</v>
      </c>
      <c r="C95" s="43" t="s">
        <v>3</v>
      </c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39"/>
      <c r="B96" s="40">
        <v>3</v>
      </c>
      <c r="C96" s="41" t="s">
        <v>69</v>
      </c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64"/>
      <c r="B97" s="53">
        <v>3.102</v>
      </c>
      <c r="C97" s="109" t="s">
        <v>70</v>
      </c>
      <c r="D97" s="110"/>
      <c r="E97" s="110"/>
      <c r="F97" s="110"/>
      <c r="G97" s="110"/>
      <c r="H97" s="110"/>
      <c r="I97" s="110"/>
      <c r="J97" s="110"/>
      <c r="K97" s="110"/>
      <c r="L97" s="110"/>
    </row>
    <row r="98" spans="1:12" s="38" customFormat="1" ht="12.75">
      <c r="A98" s="39"/>
      <c r="B98" s="26">
        <v>61</v>
      </c>
      <c r="C98" s="44" t="s">
        <v>71</v>
      </c>
      <c r="D98" s="63"/>
      <c r="E98" s="63"/>
      <c r="F98" s="63"/>
      <c r="G98" s="63"/>
      <c r="H98" s="63"/>
      <c r="I98" s="63"/>
      <c r="J98" s="63"/>
      <c r="K98" s="63"/>
      <c r="L98" s="63"/>
    </row>
    <row r="99" spans="1:12" s="38" customFormat="1" ht="27" customHeight="1">
      <c r="A99" s="42"/>
      <c r="B99" s="45" t="s">
        <v>72</v>
      </c>
      <c r="C99" s="46" t="s">
        <v>88</v>
      </c>
      <c r="D99" s="95">
        <v>2235</v>
      </c>
      <c r="E99" s="79">
        <v>0</v>
      </c>
      <c r="F99" s="78">
        <v>0</v>
      </c>
      <c r="G99" s="79">
        <v>0</v>
      </c>
      <c r="H99" s="78">
        <v>0</v>
      </c>
      <c r="I99" s="79">
        <v>0</v>
      </c>
      <c r="J99" s="78">
        <v>0</v>
      </c>
      <c r="K99" s="79">
        <v>0</v>
      </c>
      <c r="L99" s="78">
        <f aca="true" t="shared" si="18" ref="L99:L106">SUM(J99:K99)</f>
        <v>0</v>
      </c>
    </row>
    <row r="100" spans="1:12" s="38" customFormat="1" ht="12.75">
      <c r="A100" s="42"/>
      <c r="B100" s="45" t="s">
        <v>75</v>
      </c>
      <c r="C100" s="46" t="s">
        <v>76</v>
      </c>
      <c r="D100" s="95">
        <v>6757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f t="shared" si="18"/>
        <v>0</v>
      </c>
    </row>
    <row r="101" spans="1:12" s="38" customFormat="1" ht="27" customHeight="1">
      <c r="A101" s="42"/>
      <c r="B101" s="45" t="s">
        <v>95</v>
      </c>
      <c r="C101" s="46" t="s">
        <v>124</v>
      </c>
      <c r="D101" s="77">
        <v>6600</v>
      </c>
      <c r="E101" s="78">
        <v>0</v>
      </c>
      <c r="F101" s="106">
        <v>13200</v>
      </c>
      <c r="G101" s="78">
        <v>0</v>
      </c>
      <c r="H101" s="107">
        <v>14520</v>
      </c>
      <c r="I101" s="78">
        <v>0</v>
      </c>
      <c r="J101" s="77">
        <v>23400</v>
      </c>
      <c r="K101" s="78">
        <v>0</v>
      </c>
      <c r="L101" s="77">
        <f t="shared" si="18"/>
        <v>23400</v>
      </c>
    </row>
    <row r="102" spans="1:12" s="38" customFormat="1" ht="12.75">
      <c r="A102" s="42"/>
      <c r="B102" s="45" t="s">
        <v>102</v>
      </c>
      <c r="C102" s="46" t="s">
        <v>103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f t="shared" si="18"/>
        <v>0</v>
      </c>
    </row>
    <row r="103" spans="1:12" s="38" customFormat="1" ht="27" customHeight="1">
      <c r="A103" s="42"/>
      <c r="B103" s="45" t="s">
        <v>106</v>
      </c>
      <c r="C103" s="101" t="s">
        <v>117</v>
      </c>
      <c r="D103" s="79">
        <v>0</v>
      </c>
      <c r="E103" s="78">
        <v>0</v>
      </c>
      <c r="F103" s="77">
        <v>10000</v>
      </c>
      <c r="G103" s="78">
        <v>0</v>
      </c>
      <c r="H103" s="77">
        <v>10000</v>
      </c>
      <c r="I103" s="78">
        <v>0</v>
      </c>
      <c r="J103" s="77">
        <v>30000</v>
      </c>
      <c r="K103" s="78">
        <v>0</v>
      </c>
      <c r="L103" s="77">
        <f t="shared" si="18"/>
        <v>30000</v>
      </c>
    </row>
    <row r="104" spans="1:12" s="38" customFormat="1" ht="38.25">
      <c r="A104" s="42"/>
      <c r="B104" s="45" t="s">
        <v>107</v>
      </c>
      <c r="C104" s="101" t="s">
        <v>118</v>
      </c>
      <c r="D104" s="78">
        <v>0</v>
      </c>
      <c r="E104" s="78">
        <v>0</v>
      </c>
      <c r="F104" s="77">
        <v>10000</v>
      </c>
      <c r="G104" s="78">
        <v>0</v>
      </c>
      <c r="H104" s="77">
        <v>10000</v>
      </c>
      <c r="I104" s="78">
        <v>0</v>
      </c>
      <c r="J104" s="77">
        <v>10000</v>
      </c>
      <c r="K104" s="78">
        <v>0</v>
      </c>
      <c r="L104" s="77">
        <f t="shared" si="18"/>
        <v>10000</v>
      </c>
    </row>
    <row r="105" spans="1:12" s="38" customFormat="1" ht="25.5">
      <c r="A105" s="42"/>
      <c r="B105" s="45" t="s">
        <v>108</v>
      </c>
      <c r="C105" s="101" t="s">
        <v>119</v>
      </c>
      <c r="D105" s="79">
        <v>0</v>
      </c>
      <c r="E105" s="79">
        <v>0</v>
      </c>
      <c r="F105" s="95">
        <v>10000</v>
      </c>
      <c r="G105" s="79">
        <v>0</v>
      </c>
      <c r="H105" s="95">
        <v>10000</v>
      </c>
      <c r="I105" s="79">
        <v>0</v>
      </c>
      <c r="J105" s="77">
        <v>10000</v>
      </c>
      <c r="K105" s="79">
        <v>0</v>
      </c>
      <c r="L105" s="77">
        <f t="shared" si="18"/>
        <v>10000</v>
      </c>
    </row>
    <row r="106" spans="1:12" s="38" customFormat="1" ht="12.75">
      <c r="A106" s="42"/>
      <c r="B106" s="45" t="s">
        <v>111</v>
      </c>
      <c r="C106" s="101" t="s">
        <v>109</v>
      </c>
      <c r="D106" s="79">
        <v>0</v>
      </c>
      <c r="E106" s="78">
        <v>0</v>
      </c>
      <c r="F106" s="77">
        <v>45000</v>
      </c>
      <c r="G106" s="78">
        <v>0</v>
      </c>
      <c r="H106" s="77">
        <v>45000</v>
      </c>
      <c r="I106" s="78">
        <v>0</v>
      </c>
      <c r="J106" s="78">
        <v>0</v>
      </c>
      <c r="K106" s="78">
        <v>0</v>
      </c>
      <c r="L106" s="78">
        <f t="shared" si="18"/>
        <v>0</v>
      </c>
    </row>
    <row r="107" spans="1:12" s="38" customFormat="1" ht="12.75">
      <c r="A107" s="39" t="s">
        <v>11</v>
      </c>
      <c r="B107" s="26">
        <v>61</v>
      </c>
      <c r="C107" s="44" t="s">
        <v>71</v>
      </c>
      <c r="D107" s="96">
        <f aca="true" t="shared" si="19" ref="D107:I107">SUM(D99:D106)</f>
        <v>15592</v>
      </c>
      <c r="E107" s="89">
        <f t="shared" si="19"/>
        <v>0</v>
      </c>
      <c r="F107" s="96">
        <f t="shared" si="19"/>
        <v>88200</v>
      </c>
      <c r="G107" s="89">
        <f t="shared" si="19"/>
        <v>0</v>
      </c>
      <c r="H107" s="96">
        <f t="shared" si="19"/>
        <v>89520</v>
      </c>
      <c r="I107" s="89">
        <f t="shared" si="19"/>
        <v>0</v>
      </c>
      <c r="J107" s="96">
        <f>SUM(J99:J106)</f>
        <v>73400</v>
      </c>
      <c r="K107" s="89">
        <f>SUM(K99:K106)</f>
        <v>0</v>
      </c>
      <c r="L107" s="96">
        <f>SUM(L99:L106)</f>
        <v>73400</v>
      </c>
    </row>
    <row r="108" spans="1:12" s="38" customFormat="1" ht="12.75">
      <c r="A108" s="42" t="s">
        <v>11</v>
      </c>
      <c r="B108" s="31">
        <v>3.102</v>
      </c>
      <c r="C108" s="82" t="s">
        <v>73</v>
      </c>
      <c r="D108" s="108">
        <f aca="true" t="shared" si="20" ref="D108:L111">D107</f>
        <v>15592</v>
      </c>
      <c r="E108" s="89">
        <f t="shared" si="20"/>
        <v>0</v>
      </c>
      <c r="F108" s="108">
        <f t="shared" si="20"/>
        <v>88200</v>
      </c>
      <c r="G108" s="89">
        <f t="shared" si="20"/>
        <v>0</v>
      </c>
      <c r="H108" s="108">
        <f t="shared" si="20"/>
        <v>89520</v>
      </c>
      <c r="I108" s="89">
        <f t="shared" si="20"/>
        <v>0</v>
      </c>
      <c r="J108" s="96">
        <f t="shared" si="20"/>
        <v>73400</v>
      </c>
      <c r="K108" s="89">
        <f t="shared" si="20"/>
        <v>0</v>
      </c>
      <c r="L108" s="96">
        <f t="shared" si="20"/>
        <v>73400</v>
      </c>
    </row>
    <row r="109" spans="1:12" s="38" customFormat="1" ht="12.75">
      <c r="A109" s="42" t="s">
        <v>11</v>
      </c>
      <c r="B109" s="47">
        <v>3</v>
      </c>
      <c r="C109" s="46" t="s">
        <v>1</v>
      </c>
      <c r="D109" s="108">
        <f t="shared" si="20"/>
        <v>15592</v>
      </c>
      <c r="E109" s="89">
        <f t="shared" si="20"/>
        <v>0</v>
      </c>
      <c r="F109" s="108">
        <f t="shared" si="20"/>
        <v>88200</v>
      </c>
      <c r="G109" s="89">
        <f t="shared" si="20"/>
        <v>0</v>
      </c>
      <c r="H109" s="108">
        <f t="shared" si="20"/>
        <v>89520</v>
      </c>
      <c r="I109" s="89">
        <f t="shared" si="20"/>
        <v>0</v>
      </c>
      <c r="J109" s="96">
        <f t="shared" si="20"/>
        <v>73400</v>
      </c>
      <c r="K109" s="89">
        <f t="shared" si="20"/>
        <v>0</v>
      </c>
      <c r="L109" s="96">
        <f t="shared" si="20"/>
        <v>73400</v>
      </c>
    </row>
    <row r="110" spans="1:12" s="38" customFormat="1" ht="25.5">
      <c r="A110" s="8" t="s">
        <v>11</v>
      </c>
      <c r="B110" s="37">
        <v>4202</v>
      </c>
      <c r="C110" s="43" t="s">
        <v>3</v>
      </c>
      <c r="D110" s="57">
        <f t="shared" si="20"/>
        <v>15592</v>
      </c>
      <c r="E110" s="90">
        <f t="shared" si="20"/>
        <v>0</v>
      </c>
      <c r="F110" s="57">
        <f t="shared" si="20"/>
        <v>88200</v>
      </c>
      <c r="G110" s="90">
        <f t="shared" si="20"/>
        <v>0</v>
      </c>
      <c r="H110" s="57">
        <f t="shared" si="20"/>
        <v>89520</v>
      </c>
      <c r="I110" s="90">
        <f t="shared" si="20"/>
        <v>0</v>
      </c>
      <c r="J110" s="100">
        <f t="shared" si="20"/>
        <v>73400</v>
      </c>
      <c r="K110" s="90">
        <f t="shared" si="20"/>
        <v>0</v>
      </c>
      <c r="L110" s="100">
        <f t="shared" si="20"/>
        <v>73400</v>
      </c>
    </row>
    <row r="111" spans="1:12" s="38" customFormat="1" ht="12.75">
      <c r="A111" s="48" t="s">
        <v>11</v>
      </c>
      <c r="B111" s="49"/>
      <c r="C111" s="51" t="s">
        <v>68</v>
      </c>
      <c r="D111" s="57">
        <f t="shared" si="20"/>
        <v>15592</v>
      </c>
      <c r="E111" s="90">
        <f t="shared" si="20"/>
        <v>0</v>
      </c>
      <c r="F111" s="57">
        <f t="shared" si="20"/>
        <v>88200</v>
      </c>
      <c r="G111" s="90">
        <f t="shared" si="20"/>
        <v>0</v>
      </c>
      <c r="H111" s="57">
        <f t="shared" si="20"/>
        <v>89520</v>
      </c>
      <c r="I111" s="90">
        <f t="shared" si="20"/>
        <v>0</v>
      </c>
      <c r="J111" s="100">
        <f t="shared" si="20"/>
        <v>73400</v>
      </c>
      <c r="K111" s="90">
        <f t="shared" si="20"/>
        <v>0</v>
      </c>
      <c r="L111" s="100">
        <f t="shared" si="20"/>
        <v>73400</v>
      </c>
    </row>
    <row r="112" spans="1:12" s="38" customFormat="1" ht="12.75">
      <c r="A112" s="48" t="s">
        <v>11</v>
      </c>
      <c r="B112" s="49"/>
      <c r="C112" s="51" t="s">
        <v>4</v>
      </c>
      <c r="D112" s="88">
        <f aca="true" t="shared" si="21" ref="D112:L112">D111+D92</f>
        <v>81279</v>
      </c>
      <c r="E112" s="88">
        <f t="shared" si="21"/>
        <v>24263</v>
      </c>
      <c r="F112" s="88">
        <f t="shared" si="21"/>
        <v>133563</v>
      </c>
      <c r="G112" s="57">
        <f t="shared" si="21"/>
        <v>15293</v>
      </c>
      <c r="H112" s="57">
        <f t="shared" si="21"/>
        <v>142812</v>
      </c>
      <c r="I112" s="57">
        <f t="shared" si="21"/>
        <v>16328</v>
      </c>
      <c r="J112" s="57">
        <f t="shared" si="21"/>
        <v>117871</v>
      </c>
      <c r="K112" s="57">
        <f t="shared" si="21"/>
        <v>17050</v>
      </c>
      <c r="L112" s="57">
        <f t="shared" si="21"/>
        <v>134921</v>
      </c>
    </row>
    <row r="113" spans="1:12" s="38" customFormat="1" ht="22.5" customHeight="1">
      <c r="A113" s="48"/>
      <c r="B113" s="49"/>
      <c r="C113" s="111" t="s">
        <v>125</v>
      </c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1" ht="12.75">
      <c r="B114" s="33"/>
      <c r="C114" s="24"/>
      <c r="D114" s="60"/>
      <c r="E114" s="60"/>
      <c r="F114" s="67"/>
      <c r="G114" s="67"/>
      <c r="K114" s="67"/>
    </row>
  </sheetData>
  <sheetProtection/>
  <autoFilter ref="A14:L112"/>
  <mergeCells count="10">
    <mergeCell ref="J13:L13"/>
    <mergeCell ref="D13:E13"/>
    <mergeCell ref="F13:G13"/>
    <mergeCell ref="D12:E12"/>
    <mergeCell ref="H13:I13"/>
    <mergeCell ref="A1:L1"/>
    <mergeCell ref="A2:L2"/>
    <mergeCell ref="F12:G12"/>
    <mergeCell ref="H12:I12"/>
    <mergeCell ref="J12:L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3" useFirstPageNumber="1" horizontalDpi="600" verticalDpi="600" orientation="landscape" paperSize="9" r:id="rId3"/>
  <headerFooter alignWithMargins="0">
    <oddHeader xml:space="preserve">&amp;C   </oddHeader>
    <oddFooter>&amp;C&amp;"Times New Roman,Bold"   Vol-IV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2011-03-22T08:59:56Z</cp:lastPrinted>
  <dcterms:created xsi:type="dcterms:W3CDTF">2004-06-02T16:27:06Z</dcterms:created>
  <dcterms:modified xsi:type="dcterms:W3CDTF">2011-03-31T07:53:34Z</dcterms:modified>
  <cp:category/>
  <cp:version/>
  <cp:contentType/>
  <cp:contentStatus/>
</cp:coreProperties>
</file>