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60" yWindow="645" windowWidth="6570" windowHeight="8100" activeTab="1"/>
  </bookViews>
  <sheets>
    <sheet name="Chart1" sheetId="1" r:id="rId1"/>
    <sheet name="dem4" sheetId="2" r:id="rId2"/>
  </sheets>
  <externalReferences>
    <externalReference r:id="rId5"/>
    <externalReference r:id="rId6"/>
    <externalReference r:id="rId7"/>
    <externalReference r:id="rId8"/>
  </externalReferences>
  <definedNames>
    <definedName name="__123Graph_D" hidden="1">#REF!</definedName>
    <definedName name="_xlnm._FilterDatabase" localSheetId="1" hidden="1">'dem4'!$A$15:$L$185</definedName>
    <definedName name="ahcap">#REF!</definedName>
    <definedName name="censusrec">#REF!</definedName>
    <definedName name="charged">#REF!</definedName>
    <definedName name="coop" localSheetId="1">'dem4'!$D$154:$L$154</definedName>
    <definedName name="coopcap" localSheetId="1">'dem4'!$D$168:$L$168</definedName>
    <definedName name="cooperation" localSheetId="1">'dem4'!$E$10:$G$10</definedName>
    <definedName name="cooprec" localSheetId="1">'dem4'!$D$184:$L$184</definedName>
    <definedName name="coprec" localSheetId="1">'dem4'!#REF!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oan" localSheetId="1">'dem4'!$D$179:$L$179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1">'dem4'!$K$181</definedName>
    <definedName name="np">#REF!</definedName>
    <definedName name="Nutrition">#REF!</definedName>
    <definedName name="oges">#REF!</definedName>
    <definedName name="pension">#REF!</definedName>
    <definedName name="_xlnm.Print_Area" localSheetId="1">'dem4'!$A$1:$L$185</definedName>
    <definedName name="_xlnm.Print_Titles" localSheetId="1">'dem4'!$12:$15</definedName>
    <definedName name="pw">#REF!</definedName>
    <definedName name="pwcap" localSheetId="1">'dem4'!#REF!</definedName>
    <definedName name="pwcap">#REF!</definedName>
    <definedName name="rec" localSheetId="1">'dem4'!#REF!</definedName>
    <definedName name="rec">#REF!</definedName>
    <definedName name="rec1">#REF!</definedName>
    <definedName name="reform">#REF!</definedName>
    <definedName name="revise" localSheetId="1">'dem4'!#REF!</definedName>
    <definedName name="revrec" localSheetId="1">'dem4'!#REF!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1">'dem4'!#REF!</definedName>
    <definedName name="swc">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1" hidden="1">'dem4'!$A$1:$L$181</definedName>
    <definedName name="Z_239EE218_578E_4317_BEED_14D5D7089E27_.wvu.PrintArea" localSheetId="1" hidden="1">'dem4'!$A$1:$L$181</definedName>
    <definedName name="Z_239EE218_578E_4317_BEED_14D5D7089E27_.wvu.PrintTitles" localSheetId="1" hidden="1">'dem4'!$12:$15</definedName>
    <definedName name="Z_302A3EA3_AE96_11D5_A646_0050BA3D7AFD_.wvu.FilterData" localSheetId="1" hidden="1">'dem4'!$A$1:$L$181</definedName>
    <definedName name="Z_302A3EA3_AE96_11D5_A646_0050BA3D7AFD_.wvu.PrintArea" localSheetId="1" hidden="1">'dem4'!$A$1:$L$181</definedName>
    <definedName name="Z_302A3EA3_AE96_11D5_A646_0050BA3D7AFD_.wvu.PrintTitles" localSheetId="1" hidden="1">'dem4'!$12:$15</definedName>
    <definedName name="Z_36DBA021_0ECB_11D4_8064_004005726899_.wvu.FilterData" localSheetId="1" hidden="1">'dem4'!$C$17:$C$181</definedName>
    <definedName name="Z_36DBA021_0ECB_11D4_8064_004005726899_.wvu.PrintArea" localSheetId="1" hidden="1">'dem4'!$A$1:$L$181</definedName>
    <definedName name="Z_36DBA021_0ECB_11D4_8064_004005726899_.wvu.PrintTitles" localSheetId="1" hidden="1">'dem4'!$12:$15</definedName>
    <definedName name="Z_93EBE921_AE91_11D5_8685_004005726899_.wvu.FilterData" localSheetId="1" hidden="1">'dem4'!$C$17:$C$181</definedName>
    <definedName name="Z_93EBE921_AE91_11D5_8685_004005726899_.wvu.PrintArea" localSheetId="1" hidden="1">'dem4'!$A$1:$L$181</definedName>
    <definedName name="Z_93EBE921_AE91_11D5_8685_004005726899_.wvu.PrintTitles" localSheetId="1" hidden="1">'dem4'!$12:$15</definedName>
    <definedName name="Z_94DA79C1_0FDE_11D5_9579_000021DAEEA2_.wvu.FilterData" localSheetId="1" hidden="1">'dem4'!$C$17:$C$181</definedName>
    <definedName name="Z_94DA79C1_0FDE_11D5_9579_000021DAEEA2_.wvu.PrintArea" localSheetId="1" hidden="1">'dem4'!$A$1:$L$181</definedName>
    <definedName name="Z_94DA79C1_0FDE_11D5_9579_000021DAEEA2_.wvu.PrintTitles" localSheetId="1" hidden="1">'dem4'!$12:$15</definedName>
    <definedName name="Z_C868F8C3_16D7_11D5_A68D_81D6213F5331_.wvu.FilterData" localSheetId="1" hidden="1">'dem4'!$C$17:$C$181</definedName>
    <definedName name="Z_C868F8C3_16D7_11D5_A68D_81D6213F5331_.wvu.PrintArea" localSheetId="1" hidden="1">'dem4'!$A$1:$L$181</definedName>
    <definedName name="Z_C868F8C3_16D7_11D5_A68D_81D6213F5331_.wvu.PrintTitles" localSheetId="1" hidden="1">'dem4'!$12:$15</definedName>
    <definedName name="Z_E5DF37BD_125C_11D5_8DC4_D0F5D88B3549_.wvu.FilterData" localSheetId="1" hidden="1">'dem4'!$C$17:$C$181</definedName>
    <definedName name="Z_E5DF37BD_125C_11D5_8DC4_D0F5D88B3549_.wvu.PrintArea" localSheetId="1" hidden="1">'dem4'!$A$1:$L$181</definedName>
    <definedName name="Z_E5DF37BD_125C_11D5_8DC4_D0F5D88B3549_.wvu.PrintTitles" localSheetId="1" hidden="1">'dem4'!$12:$15</definedName>
    <definedName name="Z_F8ADACC1_164E_11D6_B603_000021DAEEA2_.wvu.FilterData" localSheetId="1" hidden="1">'dem4'!$C$17:$C$181</definedName>
    <definedName name="Z_F8ADACC1_164E_11D6_B603_000021DAEEA2_.wvu.PrintArea" localSheetId="1" hidden="1">'dem4'!$A$1:$L$181</definedName>
    <definedName name="Z_F8ADACC1_164E_11D6_B603_000021DAEEA2_.wvu.PrintTitles" localSheetId="1" hidden="1">'dem4'!$12:$15</definedName>
  </definedNames>
  <calcPr fullCalcOnLoad="1"/>
</workbook>
</file>

<file path=xl/comments2.xml><?xml version="1.0" encoding="utf-8"?>
<comments xmlns="http://schemas.openxmlformats.org/spreadsheetml/2006/main">
  <authors>
    <author>argocd</author>
    <author>binod</author>
  </authors>
  <commentList>
    <comment ref="A1" authorId="0">
      <text>
        <r>
          <rPr>
            <b/>
            <sz val="8"/>
            <rFont val="Tahoma"/>
            <family val="0"/>
          </rPr>
          <t>Secretary Finance:</t>
        </r>
        <r>
          <rPr>
            <b/>
            <sz val="8"/>
            <rFont val="Tahoma"/>
            <family val="0"/>
          </rPr>
          <t xml:space="preserve">
total employees-9</t>
        </r>
      </text>
    </comment>
    <comment ref="A1" authorId="0">
      <text>
        <r>
          <rPr>
            <b/>
            <sz val="8"/>
            <rFont val="Tahoma"/>
            <family val="0"/>
          </rPr>
          <t>Secretary Finance:</t>
        </r>
        <r>
          <rPr>
            <b/>
            <sz val="8"/>
            <rFont val="Tahoma"/>
            <family val="0"/>
          </rPr>
          <t xml:space="preserve">
total employees-7</t>
        </r>
      </text>
    </comment>
    <comment ref="A1" authorId="0">
      <text>
        <r>
          <rPr>
            <b/>
            <sz val="8"/>
            <rFont val="Tahoma"/>
            <family val="0"/>
          </rPr>
          <t>Secretary Finance:</t>
        </r>
        <r>
          <rPr>
            <b/>
            <sz val="8"/>
            <rFont val="Tahoma"/>
            <family val="0"/>
          </rPr>
          <t xml:space="preserve">
total employees-16</t>
        </r>
      </text>
    </comment>
    <comment ref="A1" authorId="0">
      <text>
        <r>
          <rPr>
            <b/>
            <sz val="8"/>
            <rFont val="Tahoma"/>
            <family val="0"/>
          </rPr>
          <t>Secretary Finance:</t>
        </r>
        <r>
          <rPr>
            <b/>
            <sz val="8"/>
            <rFont val="Tahoma"/>
            <family val="0"/>
          </rPr>
          <t xml:space="preserve">
total employees-7</t>
        </r>
      </text>
    </comment>
    <comment ref="A1" authorId="0">
      <text>
        <r>
          <rPr>
            <b/>
            <sz val="8"/>
            <rFont val="Tahoma"/>
            <family val="0"/>
          </rPr>
          <t>Buget Section:</t>
        </r>
        <r>
          <rPr>
            <sz val="8"/>
            <rFont val="Tahoma"/>
            <family val="0"/>
          </rPr>
          <t xml:space="preserve">
mr 70% 184
</t>
        </r>
      </text>
    </comment>
    <comment ref="A1" authorId="0">
      <text>
        <r>
          <rPr>
            <b/>
            <sz val="8"/>
            <rFont val="Tahoma"/>
            <family val="0"/>
          </rPr>
          <t>Buget Section:</t>
        </r>
        <r>
          <rPr>
            <sz val="8"/>
            <rFont val="Tahoma"/>
            <family val="0"/>
          </rPr>
          <t xml:space="preserve">
MR increase</t>
        </r>
      </text>
    </comment>
    <comment ref="A1" authorId="0">
      <text>
        <r>
          <rPr>
            <b/>
            <sz val="8"/>
            <rFont val="Tahoma"/>
            <family val="0"/>
          </rPr>
          <t>Buget Section:</t>
        </r>
        <r>
          <rPr>
            <sz val="8"/>
            <rFont val="Tahoma"/>
            <family val="0"/>
          </rPr>
          <t xml:space="preserve">
MR increase</t>
        </r>
      </text>
    </comment>
    <comment ref="A1" authorId="0">
      <text>
        <r>
          <rPr>
            <b/>
            <sz val="8"/>
            <rFont val="Tahoma"/>
            <family val="0"/>
          </rPr>
          <t>Buget Section:</t>
        </r>
        <r>
          <rPr>
            <sz val="8"/>
            <rFont val="Tahoma"/>
            <family val="0"/>
          </rPr>
          <t xml:space="preserve">
MR icnrease</t>
        </r>
      </text>
    </comment>
    <comment ref="A1" authorId="0">
      <text>
        <r>
          <rPr>
            <b/>
            <sz val="8"/>
            <rFont val="Tahoma"/>
            <family val="0"/>
          </rPr>
          <t>Buget Section:</t>
        </r>
        <r>
          <rPr>
            <sz val="8"/>
            <rFont val="Tahoma"/>
            <family val="0"/>
          </rPr>
          <t xml:space="preserve">
MR increase</t>
        </r>
      </text>
    </comment>
    <comment ref="A1" authorId="0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51 nos. employee</t>
        </r>
      </text>
    </comment>
    <comment ref="A1" authorId="0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17 nos. employee</t>
        </r>
      </text>
    </comment>
    <comment ref="A1" authorId="0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22 nos. employee</t>
        </r>
      </text>
    </comment>
    <comment ref="A1" authorId="0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9 nos. employee and 1 no fixed pay employee Rs.3000/ pm</t>
        </r>
      </text>
    </comment>
    <comment ref="A1" authorId="0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9 nos.employee</t>
        </r>
      </text>
    </comment>
    <comment ref="A1" authorId="0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14 nos. employee</t>
        </r>
      </text>
    </comment>
    <comment ref="K64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10 nos. employee</t>
        </r>
      </text>
    </comment>
    <comment ref="K70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4 nos. employee</t>
        </r>
      </text>
    </comment>
    <comment ref="K76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11 nos. employee</t>
        </r>
      </text>
    </comment>
    <comment ref="J23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includes Rs.156950.00 for 3 nos of M/R worker</t>
        </r>
      </text>
    </comment>
    <comment ref="J30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include Rs 47450.00 for 1 no. M/R employee</t>
        </r>
      </text>
    </comment>
    <comment ref="J36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include Rs. 47450.00 for 1 no. M/R employee</t>
        </r>
      </text>
    </comment>
    <comment ref="J42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include Rs.60225.00 for 1 M/R worker</t>
        </r>
      </text>
    </comment>
    <comment ref="J48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include Rs.60225.00 for 1 M/R worker</t>
        </r>
      </text>
    </comment>
    <comment ref="J66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include Rs.47450.00 for 1 no. M/R worker</t>
        </r>
      </text>
    </comment>
    <comment ref="K40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11 nos regular employee and 1 no co- terminus employee</t>
        </r>
      </text>
    </comment>
    <comment ref="K46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19 nos. regular employee and 1 no fixed pay employee Rs.5000/- pm</t>
        </r>
      </text>
    </comment>
  </commentList>
</comments>
</file>

<file path=xl/sharedStrings.xml><?xml version="1.0" encoding="utf-8"?>
<sst xmlns="http://schemas.openxmlformats.org/spreadsheetml/2006/main" count="265" uniqueCount="141">
  <si>
    <t>DEMAND NO. 4</t>
  </si>
  <si>
    <t>CO-OPERATION</t>
  </si>
  <si>
    <t>Co-operation</t>
  </si>
  <si>
    <t>(a) Capital Account of Agriculture &amp; Allied Activities</t>
  </si>
  <si>
    <t>Capital Outlay on Co-operation</t>
  </si>
  <si>
    <t>Revenue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</si>
  <si>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</si>
  <si>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</si>
  <si>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</si>
  <si>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</si>
  <si>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</si>
  <si>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</si>
  <si>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</si>
  <si>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</si>
  <si>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</si>
  <si>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</si>
  <si>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Direction &amp; Administration</t>
  </si>
  <si>
    <t>Head Office Establishment</t>
  </si>
  <si>
    <t>00.44.01</t>
  </si>
  <si>
    <t>Salaries</t>
  </si>
  <si>
    <t>00.44.11</t>
  </si>
  <si>
    <t>Travel Expenses</t>
  </si>
  <si>
    <t>00.44.13</t>
  </si>
  <si>
    <t>Office Expenses</t>
  </si>
  <si>
    <t>East District</t>
  </si>
  <si>
    <t>00.45.01</t>
  </si>
  <si>
    <t>00.45.11</t>
  </si>
  <si>
    <t>00.45.13</t>
  </si>
  <si>
    <t>West District</t>
  </si>
  <si>
    <t>00.46.01</t>
  </si>
  <si>
    <t>00.46.11</t>
  </si>
  <si>
    <t>00.46.13</t>
  </si>
  <si>
    <t>North District</t>
  </si>
  <si>
    <t>00.47.01</t>
  </si>
  <si>
    <t>00.47.11</t>
  </si>
  <si>
    <t>00.47.13</t>
  </si>
  <si>
    <t>South District</t>
  </si>
  <si>
    <t>00.48.01</t>
  </si>
  <si>
    <t>00.48.11</t>
  </si>
  <si>
    <t>00.48.13</t>
  </si>
  <si>
    <t>Pakyong Sub-Division</t>
  </si>
  <si>
    <t>00.50.01</t>
  </si>
  <si>
    <t>00.50.11</t>
  </si>
  <si>
    <t>00.50.13</t>
  </si>
  <si>
    <t>Soreng Sub-Division</t>
  </si>
  <si>
    <t>00.52.01</t>
  </si>
  <si>
    <t>00.52.11</t>
  </si>
  <si>
    <t>00.52.13</t>
  </si>
  <si>
    <t>Ravongla Sub-Division</t>
  </si>
  <si>
    <t>00.57.01</t>
  </si>
  <si>
    <t>00.57.11</t>
  </si>
  <si>
    <t>00.57.13</t>
  </si>
  <si>
    <t>Training</t>
  </si>
  <si>
    <t>60.00.72</t>
  </si>
  <si>
    <t>Training of Departmental Staff</t>
  </si>
  <si>
    <t>Audit of Co-operatives</t>
  </si>
  <si>
    <t>Expenditure on Conduct of audit</t>
  </si>
  <si>
    <t>61.00.50</t>
  </si>
  <si>
    <t>Other Charges</t>
  </si>
  <si>
    <t>Information &amp; Publicity</t>
  </si>
  <si>
    <t>00.00.26</t>
  </si>
  <si>
    <t>Advertisement and Publicity</t>
  </si>
  <si>
    <t>Assistance to Credit Co-operatives</t>
  </si>
  <si>
    <t>62.00.31</t>
  </si>
  <si>
    <t>62.00.33</t>
  </si>
  <si>
    <t>Subsidies</t>
  </si>
  <si>
    <t>Assistance to Other Co-operatives</t>
  </si>
  <si>
    <t>63.00.33</t>
  </si>
  <si>
    <t>64.00.33</t>
  </si>
  <si>
    <t>66.00.33</t>
  </si>
  <si>
    <t>Co-operative Education</t>
  </si>
  <si>
    <t>00.00.73</t>
  </si>
  <si>
    <t>Formal Education</t>
  </si>
  <si>
    <t>CAPITAL SECTION</t>
  </si>
  <si>
    <t>60.00.54</t>
  </si>
  <si>
    <t>Investment</t>
  </si>
  <si>
    <t>Rongli Sub-Division</t>
  </si>
  <si>
    <t>00.51.01</t>
  </si>
  <si>
    <t>00.51.11</t>
  </si>
  <si>
    <t>00.51.13</t>
  </si>
  <si>
    <t>Chungthang Sub-Division</t>
  </si>
  <si>
    <t>00.55.01</t>
  </si>
  <si>
    <t>00.55.11</t>
  </si>
  <si>
    <t>00.55.13</t>
  </si>
  <si>
    <t>00.00.31</t>
  </si>
  <si>
    <t>Grant-in-Aid</t>
  </si>
  <si>
    <t>Godown Assistance</t>
  </si>
  <si>
    <t>Transport Assistance</t>
  </si>
  <si>
    <t>Marketing Assistance</t>
  </si>
  <si>
    <t>Consumer Co-operatives Miscellaneous Assistance</t>
  </si>
  <si>
    <t>Assistance to Dairy Co-operatives</t>
  </si>
  <si>
    <t>Grants-in-Aid</t>
  </si>
  <si>
    <t>66.00.31</t>
  </si>
  <si>
    <t>67.00.31</t>
  </si>
  <si>
    <t>Grants in Aid</t>
  </si>
  <si>
    <t>68.00.31</t>
  </si>
  <si>
    <t>Loans for Cooporation</t>
  </si>
  <si>
    <t>Loans to Other Cooperatives</t>
  </si>
  <si>
    <t>64.00.55</t>
  </si>
  <si>
    <t>Assistance to Zilla Parishads/District Level Panchayats</t>
  </si>
  <si>
    <t>Grants-in-aid</t>
  </si>
  <si>
    <t>Assistance to Gram Panchayats</t>
  </si>
  <si>
    <t>00.00.71</t>
  </si>
  <si>
    <t>Capacity Building/Training</t>
  </si>
  <si>
    <t>II. Details of the estimates and the heads under which this grant will be accounted for:</t>
  </si>
  <si>
    <t>Loans for Co-operation</t>
  </si>
  <si>
    <t>Other Expenditure</t>
  </si>
  <si>
    <t>Implementation of Baidyanathan  Committee Report</t>
  </si>
  <si>
    <t>69.00.50</t>
  </si>
  <si>
    <t>Grants-in-Aid (NEC)</t>
  </si>
  <si>
    <t>Assistance to Hatchery Unit at Kumrek
(East Sikkim)</t>
  </si>
  <si>
    <t>Other Co-operatives Miscellaneous 
Assistance</t>
  </si>
  <si>
    <t>Consumer Co-operatives Miscellaneous 
Assistance</t>
  </si>
  <si>
    <t>Loans to Hatchery Unit at Kumrek
(East Sikkim)</t>
  </si>
  <si>
    <t>Capital</t>
  </si>
  <si>
    <t>C - Economic Services (a) Agriculture &amp; Allied Activities</t>
  </si>
  <si>
    <t>A - Capital Account on Economic Services</t>
  </si>
  <si>
    <t>2009-10</t>
  </si>
  <si>
    <t>Deduct Recoveries of Overpayments</t>
  </si>
  <si>
    <t>00.44.42</t>
  </si>
  <si>
    <t>65.00.31</t>
  </si>
  <si>
    <t>69.00.31</t>
  </si>
  <si>
    <t>Loans and Advances</t>
  </si>
  <si>
    <t>Assistance to Denzong Co-operative 
Society</t>
  </si>
  <si>
    <t>F-Loans and Advances</t>
  </si>
  <si>
    <t>2010-11</t>
  </si>
  <si>
    <t>Assistance from National Co-operative Development Corporation (NCDC)</t>
  </si>
  <si>
    <t>70.71.33</t>
  </si>
  <si>
    <t>70.71.55</t>
  </si>
  <si>
    <t>61.00.53</t>
  </si>
  <si>
    <t>Major Works</t>
  </si>
  <si>
    <t>Investments in other 
Co-operatives</t>
  </si>
  <si>
    <t>Multi Purpose Co-operative 
Societies</t>
  </si>
  <si>
    <t>Assistance to Sikkim State Co-operative
 Supply and Marketing Federation 
(SIMFED)</t>
  </si>
  <si>
    <t>Assistance to Sikkim State Co-operative 
Supply and Marketing Federation 
(SIMFED)</t>
  </si>
  <si>
    <t>2011-12</t>
  </si>
  <si>
    <t>I. Estimate of the amount required in the year ending 31st March, 2012 to defray the charges in respect of Co-operation</t>
  </si>
  <si>
    <t>Lumpsum Provision for Revision of Pay</t>
  </si>
  <si>
    <t>Construction of Co-operative Training Institute (SPA)</t>
  </si>
  <si>
    <t>Provision under NEC,NLCPR and Centrally Sponsored Schemes consist of Central Share only.</t>
  </si>
  <si>
    <t>(In Thousands of Rupees)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</si>
</sst>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k_r_-;\-* #,##0.00\ _k_r_-;_-* &quot;-&quot;??\ _k_r_-;_-@_-"/>
    <numFmt numFmtId="165" formatCode="00#"/>
    <numFmt numFmtId="166" formatCode="##"/>
    <numFmt numFmtId="167" formatCode="0000##"/>
    <numFmt numFmtId="168" formatCode="00000#"/>
    <numFmt numFmtId="169" formatCode="00.00#"/>
    <numFmt numFmtId="170" formatCode="00.###"/>
    <numFmt numFmtId="171" formatCode="00.##"/>
    <numFmt numFmtId="172" formatCode="00.#0"/>
    <numFmt numFmtId="173" formatCode="00.000"/>
    <numFmt numFmtId="174" formatCode="0_);\(0\)"/>
    <numFmt numFmtId="175" formatCode="_(* #,##0_);_(* \(#,##0\);_(* &quot;-&quot;??_);_(@_)"/>
    <numFmt numFmtId="176" formatCode="_(* #,##0.0_);_(* \(#,##0.0\);_(* &quot;-&quot;??_);_(@_)"/>
  </numFmts>
  <fonts count="30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b/>
      <sz val="8"/>
      <name val="Tahoma"/>
      <family val="0"/>
    </font>
    <font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70" fontId="7" fillId="0" borderId="0" xfId="60" applyNumberFormat="1" applyFont="1" applyFill="1" applyBorder="1" applyAlignment="1" applyProtection="1">
      <alignment horizontal="right" vertical="top" wrapText="1"/>
      <protection/>
    </xf>
    <xf numFmtId="0" fontId="7" fillId="0" borderId="0" xfId="60" applyFont="1" applyFill="1" applyBorder="1" applyAlignment="1" applyProtection="1">
      <alignment horizontal="left" vertical="top" wrapText="1"/>
      <protection/>
    </xf>
    <xf numFmtId="0" fontId="6" fillId="0" borderId="0" xfId="60" applyFont="1" applyFill="1" applyBorder="1" applyAlignment="1" applyProtection="1">
      <alignment vertical="top" wrapText="1"/>
      <protection/>
    </xf>
    <xf numFmtId="0" fontId="6" fillId="0" borderId="0" xfId="60" applyFont="1" applyFill="1" applyBorder="1" applyAlignment="1" applyProtection="1">
      <alignment horizontal="right" vertical="top" wrapText="1"/>
      <protection/>
    </xf>
    <xf numFmtId="0" fontId="6" fillId="0" borderId="0" xfId="60" applyFont="1" applyFill="1" applyBorder="1" applyAlignment="1" applyProtection="1">
      <alignment horizontal="left" vertical="top" wrapText="1"/>
      <protection/>
    </xf>
    <xf numFmtId="0" fontId="7" fillId="0" borderId="0" xfId="60" applyFont="1" applyFill="1" applyBorder="1" applyAlignment="1" applyProtection="1">
      <alignment horizontal="right" vertical="top" wrapText="1"/>
      <protection/>
    </xf>
    <xf numFmtId="0" fontId="6" fillId="0" borderId="0" xfId="58" applyFont="1" applyFill="1">
      <alignment/>
      <protection/>
    </xf>
    <xf numFmtId="0" fontId="6" fillId="0" borderId="0" xfId="58" applyFont="1" applyFill="1" applyAlignment="1">
      <alignment horizontal="justify" vertical="justify"/>
      <protection/>
    </xf>
    <xf numFmtId="0" fontId="6" fillId="0" borderId="0" xfId="58" applyFont="1" applyFill="1" applyAlignment="1" applyProtection="1">
      <alignment horizontal="center"/>
      <protection/>
    </xf>
    <xf numFmtId="0" fontId="6" fillId="0" borderId="0" xfId="58" applyFont="1" applyFill="1" applyAlignment="1" applyProtection="1">
      <alignment/>
      <protection/>
    </xf>
    <xf numFmtId="0" fontId="6" fillId="0" borderId="10" xfId="59" applyFont="1" applyFill="1" applyBorder="1">
      <alignment/>
      <protection/>
    </xf>
    <xf numFmtId="0" fontId="6" fillId="0" borderId="11" xfId="60" applyFont="1" applyFill="1" applyBorder="1" applyAlignment="1" applyProtection="1">
      <alignment horizontal="right" vertical="top"/>
      <protection/>
    </xf>
    <xf numFmtId="0" fontId="6" fillId="0" borderId="0" xfId="59" applyFont="1" applyFill="1" applyBorder="1" applyProtection="1">
      <alignment/>
      <protection/>
    </xf>
    <xf numFmtId="0" fontId="6" fillId="0" borderId="0" xfId="60" applyFont="1" applyFill="1" applyProtection="1">
      <alignment/>
      <protection/>
    </xf>
    <xf numFmtId="0" fontId="6" fillId="0" borderId="0" xfId="60" applyFont="1" applyFill="1" applyBorder="1" applyAlignment="1" applyProtection="1">
      <alignment horizontal="right" vertical="top"/>
      <protection/>
    </xf>
    <xf numFmtId="0" fontId="6" fillId="0" borderId="0" xfId="59" applyFont="1" applyFill="1" applyAlignment="1" applyProtection="1">
      <alignment horizontal="left"/>
      <protection/>
    </xf>
    <xf numFmtId="0" fontId="6" fillId="0" borderId="10" xfId="60" applyFont="1" applyFill="1" applyBorder="1" applyAlignment="1" applyProtection="1">
      <alignment horizontal="right" vertical="top"/>
      <protection/>
    </xf>
    <xf numFmtId="0" fontId="6" fillId="0" borderId="10" xfId="59" applyFont="1" applyFill="1" applyBorder="1" applyProtection="1">
      <alignment/>
      <protection/>
    </xf>
    <xf numFmtId="0" fontId="7" fillId="0" borderId="0" xfId="58" applyFont="1" applyFill="1" applyAlignment="1" applyProtection="1">
      <alignment horizontal="justify" vertical="justify"/>
      <protection/>
    </xf>
    <xf numFmtId="0" fontId="6" fillId="0" borderId="0" xfId="58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justify" vertical="justify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applyProtection="1">
      <alignment horizontal="justify" vertical="justify"/>
      <protection/>
    </xf>
    <xf numFmtId="0" fontId="7" fillId="0" borderId="0" xfId="58" applyFont="1" applyFill="1" applyBorder="1" applyAlignment="1" applyProtection="1">
      <alignment horizontal="justify" vertical="justify"/>
      <protection/>
    </xf>
    <xf numFmtId="0" fontId="7" fillId="0" borderId="10" xfId="58" applyFont="1" applyFill="1" applyBorder="1" applyAlignment="1" applyProtection="1">
      <alignment horizontal="justify" vertical="justify"/>
      <protection/>
    </xf>
    <xf numFmtId="166" fontId="6" fillId="0" borderId="0" xfId="58" applyNumberFormat="1" applyFont="1" applyFill="1" applyAlignment="1">
      <alignment horizontal="right" vertical="top"/>
      <protection/>
    </xf>
    <xf numFmtId="0" fontId="6" fillId="0" borderId="0" xfId="58" applyFont="1" applyFill="1" applyBorder="1" applyAlignment="1" applyProtection="1">
      <alignment horizontal="left" vertical="justify" wrapText="1"/>
      <protection/>
    </xf>
    <xf numFmtId="0" fontId="6" fillId="0" borderId="0" xfId="58" applyFont="1" applyFill="1" applyAlignment="1" applyProtection="1">
      <alignment horizontal="left" vertical="justify"/>
      <protection/>
    </xf>
    <xf numFmtId="0" fontId="6" fillId="0" borderId="0" xfId="58" applyFont="1" applyFill="1" applyBorder="1" applyAlignment="1">
      <alignment vertical="top"/>
      <protection/>
    </xf>
    <xf numFmtId="0" fontId="6" fillId="0" borderId="0" xfId="58" applyFont="1" applyFill="1" applyBorder="1" applyAlignment="1" applyProtection="1">
      <alignment horizontal="left" vertical="justify"/>
      <protection/>
    </xf>
    <xf numFmtId="166" fontId="6" fillId="0" borderId="0" xfId="58" applyNumberFormat="1" applyFont="1" applyFill="1" applyBorder="1" applyAlignment="1">
      <alignment horizontal="right" vertical="top"/>
      <protection/>
    </xf>
    <xf numFmtId="0" fontId="6" fillId="0" borderId="0" xfId="58" applyFont="1" applyFill="1" applyAlignment="1">
      <alignment horizontal="left" vertical="justify"/>
      <protection/>
    </xf>
    <xf numFmtId="0" fontId="6" fillId="0" borderId="0" xfId="58" applyFont="1" applyFill="1" applyBorder="1" applyAlignment="1">
      <alignment vertical="top" wrapText="1"/>
      <protection/>
    </xf>
    <xf numFmtId="0" fontId="6" fillId="0" borderId="0" xfId="58" applyFont="1" applyFill="1" applyBorder="1" applyAlignment="1" applyProtection="1">
      <alignment horizontal="justify" vertical="top" wrapText="1"/>
      <protection/>
    </xf>
    <xf numFmtId="0" fontId="6" fillId="0" borderId="0" xfId="61" applyFont="1" applyFill="1" applyAlignment="1">
      <alignment horizontal="right" vertical="top"/>
      <protection/>
    </xf>
    <xf numFmtId="0" fontId="7" fillId="0" borderId="0" xfId="58" applyFont="1" applyFill="1" applyBorder="1" applyAlignment="1">
      <alignment horizontal="right" vertical="top"/>
      <protection/>
    </xf>
    <xf numFmtId="0" fontId="7" fillId="0" borderId="12" xfId="58" applyFont="1" applyFill="1" applyBorder="1" applyAlignment="1" applyProtection="1">
      <alignment horizontal="justify" vertical="justify"/>
      <protection/>
    </xf>
    <xf numFmtId="166" fontId="6" fillId="0" borderId="0" xfId="58" applyNumberFormat="1" applyFont="1" applyFill="1" applyBorder="1" applyAlignment="1">
      <alignment horizontal="right" vertical="top" wrapText="1"/>
      <protection/>
    </xf>
    <xf numFmtId="0" fontId="6" fillId="0" borderId="0" xfId="58" applyFont="1" applyFill="1" applyBorder="1" applyAlignment="1" applyProtection="1">
      <alignment horizontal="justify" vertical="justify" wrapText="1"/>
      <protection/>
    </xf>
    <xf numFmtId="0" fontId="6" fillId="0" borderId="0" xfId="58" applyFont="1" applyFill="1" applyBorder="1" applyAlignment="1">
      <alignment horizontal="justify" vertical="justify"/>
      <protection/>
    </xf>
    <xf numFmtId="0" fontId="7" fillId="0" borderId="0" xfId="58" applyFont="1" applyFill="1" applyBorder="1" applyAlignment="1" applyProtection="1">
      <alignment horizontal="center"/>
      <protection/>
    </xf>
    <xf numFmtId="0" fontId="6" fillId="0" borderId="0" xfId="42" applyNumberFormat="1" applyFont="1" applyFill="1" applyBorder="1" applyAlignment="1" applyProtection="1">
      <alignment horizontal="right"/>
      <protection/>
    </xf>
    <xf numFmtId="0" fontId="6" fillId="0" borderId="0" xfId="42" applyNumberFormat="1" applyFont="1" applyFill="1" applyAlignment="1" applyProtection="1">
      <alignment horizontal="right"/>
      <protection/>
    </xf>
    <xf numFmtId="0" fontId="7" fillId="0" borderId="0" xfId="58" applyFont="1" applyFill="1" applyBorder="1" applyAlignment="1" applyProtection="1">
      <alignment horizontal="center" vertical="top"/>
      <protection/>
    </xf>
    <xf numFmtId="0" fontId="6" fillId="0" borderId="0" xfId="58" applyFont="1" applyFill="1" applyAlignment="1">
      <alignment vertical="top"/>
      <protection/>
    </xf>
    <xf numFmtId="0" fontId="6" fillId="0" borderId="0" xfId="60" applyFont="1" applyFill="1" applyBorder="1" applyAlignment="1" applyProtection="1">
      <alignment horizontal="left" vertical="top"/>
      <protection/>
    </xf>
    <xf numFmtId="0" fontId="6" fillId="0" borderId="0" xfId="61" applyFont="1" applyFill="1" applyAlignment="1">
      <alignment vertical="top"/>
      <protection/>
    </xf>
    <xf numFmtId="0" fontId="6" fillId="0" borderId="11" xfId="60" applyFont="1" applyFill="1" applyBorder="1" applyAlignment="1" applyProtection="1">
      <alignment vertical="top"/>
      <protection/>
    </xf>
    <xf numFmtId="0" fontId="6" fillId="0" borderId="0" xfId="60" applyFont="1" applyFill="1" applyBorder="1" applyAlignment="1" applyProtection="1">
      <alignment vertical="top"/>
      <protection/>
    </xf>
    <xf numFmtId="0" fontId="6" fillId="0" borderId="10" xfId="60" applyFont="1" applyFill="1" applyBorder="1" applyAlignment="1" applyProtection="1">
      <alignment vertical="top"/>
      <protection/>
    </xf>
    <xf numFmtId="0" fontId="6" fillId="0" borderId="10" xfId="58" applyFont="1" applyFill="1" applyBorder="1" applyAlignment="1">
      <alignment vertical="top"/>
      <protection/>
    </xf>
    <xf numFmtId="0" fontId="6" fillId="0" borderId="12" xfId="58" applyFont="1" applyFill="1" applyBorder="1" applyAlignment="1">
      <alignment vertical="top"/>
      <protection/>
    </xf>
    <xf numFmtId="0" fontId="6" fillId="0" borderId="0" xfId="58" applyFont="1" applyFill="1" applyBorder="1" applyAlignment="1">
      <alignment horizontal="right" vertical="top"/>
      <protection/>
    </xf>
    <xf numFmtId="0" fontId="6" fillId="0" borderId="0" xfId="58" applyFont="1" applyFill="1" applyAlignment="1">
      <alignment horizontal="right" vertical="top"/>
      <protection/>
    </xf>
    <xf numFmtId="0" fontId="7" fillId="0" borderId="0" xfId="58" applyFont="1" applyFill="1" applyAlignment="1">
      <alignment horizontal="right" vertical="top"/>
      <protection/>
    </xf>
    <xf numFmtId="169" fontId="7" fillId="0" borderId="0" xfId="58" applyNumberFormat="1" applyFont="1" applyFill="1" applyAlignment="1">
      <alignment horizontal="right" vertical="top"/>
      <protection/>
    </xf>
    <xf numFmtId="171" fontId="6" fillId="0" borderId="0" xfId="58" applyNumberFormat="1" applyFont="1" applyFill="1" applyAlignment="1">
      <alignment horizontal="right" vertical="top"/>
      <protection/>
    </xf>
    <xf numFmtId="168" fontId="6" fillId="0" borderId="0" xfId="58" applyNumberFormat="1" applyFont="1" applyFill="1" applyAlignment="1">
      <alignment horizontal="right" vertical="top"/>
      <protection/>
    </xf>
    <xf numFmtId="168" fontId="6" fillId="0" borderId="0" xfId="58" applyNumberFormat="1" applyFont="1" applyFill="1" applyBorder="1" applyAlignment="1">
      <alignment horizontal="right" vertical="top"/>
      <protection/>
    </xf>
    <xf numFmtId="171" fontId="6" fillId="0" borderId="0" xfId="58" applyNumberFormat="1" applyFont="1" applyFill="1" applyBorder="1" applyAlignment="1">
      <alignment horizontal="right" vertical="top"/>
      <protection/>
    </xf>
    <xf numFmtId="172" fontId="6" fillId="0" borderId="0" xfId="58" applyNumberFormat="1" applyFont="1" applyFill="1" applyAlignment="1">
      <alignment horizontal="right" vertical="top"/>
      <protection/>
    </xf>
    <xf numFmtId="172" fontId="6" fillId="0" borderId="0" xfId="58" applyNumberFormat="1" applyFont="1" applyFill="1" applyBorder="1" applyAlignment="1">
      <alignment horizontal="right" vertical="top"/>
      <protection/>
    </xf>
    <xf numFmtId="169" fontId="7" fillId="0" borderId="0" xfId="58" applyNumberFormat="1" applyFont="1" applyFill="1" applyBorder="1" applyAlignment="1">
      <alignment horizontal="right" vertical="top"/>
      <protection/>
    </xf>
    <xf numFmtId="165" fontId="7" fillId="0" borderId="0" xfId="58" applyNumberFormat="1" applyFont="1" applyFill="1" applyAlignment="1">
      <alignment horizontal="right" vertical="top"/>
      <protection/>
    </xf>
    <xf numFmtId="167" fontId="6" fillId="0" borderId="0" xfId="58" applyNumberFormat="1" applyFont="1" applyFill="1" applyAlignment="1">
      <alignment horizontal="right" vertical="top"/>
      <protection/>
    </xf>
    <xf numFmtId="169" fontId="6" fillId="0" borderId="0" xfId="58" applyNumberFormat="1" applyFont="1" applyFill="1" applyAlignment="1">
      <alignment horizontal="right" vertical="top"/>
      <protection/>
    </xf>
    <xf numFmtId="173" fontId="7" fillId="0" borderId="0" xfId="58" applyNumberFormat="1" applyFont="1" applyFill="1" applyAlignment="1">
      <alignment horizontal="right" vertical="top"/>
      <protection/>
    </xf>
    <xf numFmtId="0" fontId="6" fillId="0" borderId="10" xfId="58" applyFont="1" applyFill="1" applyBorder="1" applyAlignment="1">
      <alignment horizontal="right" vertical="top"/>
      <protection/>
    </xf>
    <xf numFmtId="0" fontId="6" fillId="0" borderId="12" xfId="58" applyFont="1" applyFill="1" applyBorder="1" applyAlignment="1">
      <alignment horizontal="right" vertical="top"/>
      <protection/>
    </xf>
    <xf numFmtId="168" fontId="6" fillId="0" borderId="0" xfId="58" applyNumberFormat="1" applyFont="1" applyFill="1" applyBorder="1" applyAlignment="1">
      <alignment horizontal="right" vertical="top" wrapText="1"/>
      <protection/>
    </xf>
    <xf numFmtId="0" fontId="6" fillId="0" borderId="0" xfId="58" applyFont="1" applyFill="1" applyBorder="1" applyAlignment="1">
      <alignment horizontal="justify" vertical="top" wrapText="1"/>
      <protection/>
    </xf>
    <xf numFmtId="0" fontId="6" fillId="0" borderId="0" xfId="58" applyNumberFormat="1" applyFont="1" applyFill="1" applyAlignment="1" applyProtection="1">
      <alignment horizontal="right"/>
      <protection/>
    </xf>
    <xf numFmtId="0" fontId="6" fillId="0" borderId="0" xfId="58" applyNumberFormat="1" applyFont="1" applyFill="1" applyBorder="1" applyAlignment="1" applyProtection="1">
      <alignment horizontal="right"/>
      <protection/>
    </xf>
    <xf numFmtId="0" fontId="6" fillId="0" borderId="0" xfId="58" applyNumberFormat="1" applyFont="1" applyFill="1" applyAlignment="1">
      <alignment horizontal="right"/>
      <protection/>
    </xf>
    <xf numFmtId="0" fontId="6" fillId="0" borderId="10" xfId="58" applyNumberFormat="1" applyFont="1" applyFill="1" applyBorder="1" applyAlignment="1" applyProtection="1">
      <alignment horizontal="right"/>
      <protection/>
    </xf>
    <xf numFmtId="0" fontId="6" fillId="0" borderId="0" xfId="58" applyNumberFormat="1" applyFont="1" applyFill="1" applyBorder="1" applyAlignment="1">
      <alignment horizontal="right"/>
      <protection/>
    </xf>
    <xf numFmtId="0" fontId="6" fillId="0" borderId="0" xfId="58" applyNumberFormat="1" applyFont="1" applyFill="1" applyAlignment="1">
      <alignment horizontal="center"/>
      <protection/>
    </xf>
    <xf numFmtId="0" fontId="6" fillId="0" borderId="0" xfId="58" applyNumberFormat="1" applyFont="1" applyFill="1" applyAlignment="1" applyProtection="1">
      <alignment/>
      <protection/>
    </xf>
    <xf numFmtId="0" fontId="6" fillId="0" borderId="0" xfId="58" applyNumberFormat="1" applyFont="1" applyFill="1" applyAlignment="1" applyProtection="1">
      <alignment horizontal="center"/>
      <protection/>
    </xf>
    <xf numFmtId="0" fontId="7" fillId="0" borderId="0" xfId="58" applyNumberFormat="1" applyFont="1" applyFill="1" applyBorder="1">
      <alignment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6" fillId="0" borderId="0" xfId="58" applyNumberFormat="1" applyFont="1" applyFill="1">
      <alignment/>
      <protection/>
    </xf>
    <xf numFmtId="0" fontId="7" fillId="0" borderId="0" xfId="58" applyNumberFormat="1" applyFont="1" applyFill="1" applyBorder="1" applyAlignment="1" applyProtection="1">
      <alignment horizontal="right"/>
      <protection/>
    </xf>
    <xf numFmtId="0" fontId="8" fillId="0" borderId="0" xfId="59" applyNumberFormat="1" applyFont="1" applyFill="1" applyBorder="1" applyAlignment="1" applyProtection="1">
      <alignment horizontal="right"/>
      <protection/>
    </xf>
    <xf numFmtId="0" fontId="6" fillId="0" borderId="0" xfId="58" applyNumberFormat="1" applyFont="1" applyFill="1" applyAlignment="1" applyProtection="1">
      <alignment horizontal="left" vertical="justify"/>
      <protection/>
    </xf>
    <xf numFmtId="0" fontId="6" fillId="0" borderId="10" xfId="59" applyNumberFormat="1" applyFont="1" applyFill="1" applyBorder="1">
      <alignment/>
      <protection/>
    </xf>
    <xf numFmtId="0" fontId="6" fillId="0" borderId="10" xfId="59" applyNumberFormat="1" applyFont="1" applyFill="1" applyBorder="1" applyAlignment="1" applyProtection="1">
      <alignment horizontal="left"/>
      <protection/>
    </xf>
    <xf numFmtId="0" fontId="8" fillId="0" borderId="10" xfId="59" applyNumberFormat="1" applyFont="1" applyFill="1" applyBorder="1" applyAlignment="1" applyProtection="1">
      <alignment horizontal="left"/>
      <protection/>
    </xf>
    <xf numFmtId="0" fontId="8" fillId="0" borderId="10" xfId="59" applyNumberFormat="1" applyFont="1" applyFill="1" applyBorder="1">
      <alignment/>
      <protection/>
    </xf>
    <xf numFmtId="0" fontId="9" fillId="0" borderId="10" xfId="59" applyNumberFormat="1" applyFont="1" applyFill="1" applyBorder="1" applyAlignment="1" applyProtection="1">
      <alignment horizontal="right"/>
      <protection/>
    </xf>
    <xf numFmtId="0" fontId="6" fillId="0" borderId="10" xfId="59" applyNumberFormat="1" applyFont="1" applyFill="1" applyBorder="1" applyAlignment="1" applyProtection="1">
      <alignment horizontal="right"/>
      <protection/>
    </xf>
    <xf numFmtId="0" fontId="6" fillId="0" borderId="0" xfId="59" applyNumberFormat="1" applyFont="1" applyFill="1" applyBorder="1" applyAlignment="1" applyProtection="1">
      <alignment horizontal="right"/>
      <protection/>
    </xf>
    <xf numFmtId="0" fontId="6" fillId="0" borderId="0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>
      <alignment/>
      <protection/>
    </xf>
    <xf numFmtId="164" fontId="6" fillId="0" borderId="0" xfId="42" applyNumberFormat="1" applyFont="1" applyFill="1" applyBorder="1" applyAlignment="1" applyProtection="1">
      <alignment horizontal="right" wrapText="1"/>
      <protection/>
    </xf>
    <xf numFmtId="0" fontId="6" fillId="0" borderId="0" xfId="42" applyNumberFormat="1" applyFont="1" applyFill="1" applyAlignment="1" applyProtection="1">
      <alignment horizontal="right" wrapText="1"/>
      <protection/>
    </xf>
    <xf numFmtId="0" fontId="6" fillId="0" borderId="0" xfId="42" applyNumberFormat="1" applyFont="1" applyFill="1" applyBorder="1" applyAlignment="1" applyProtection="1">
      <alignment horizontal="right" wrapText="1"/>
      <protection/>
    </xf>
    <xf numFmtId="0" fontId="7" fillId="0" borderId="0" xfId="58" applyFont="1" applyFill="1" applyBorder="1" applyAlignment="1" applyProtection="1">
      <alignment horizontal="right" vertical="top"/>
      <protection/>
    </xf>
    <xf numFmtId="171" fontId="6" fillId="0" borderId="10" xfId="58" applyNumberFormat="1" applyFont="1" applyFill="1" applyBorder="1" applyAlignment="1">
      <alignment horizontal="right" vertical="top"/>
      <protection/>
    </xf>
    <xf numFmtId="0" fontId="6" fillId="0" borderId="10" xfId="58" applyFont="1" applyFill="1" applyBorder="1" applyAlignment="1" applyProtection="1">
      <alignment horizontal="justify" vertical="justify"/>
      <protection/>
    </xf>
    <xf numFmtId="0" fontId="6" fillId="0" borderId="0" xfId="58" applyNumberFormat="1" applyFont="1" applyFill="1" applyBorder="1" applyAlignment="1" applyProtection="1">
      <alignment horizontal="right" wrapText="1"/>
      <protection/>
    </xf>
    <xf numFmtId="0" fontId="6" fillId="0" borderId="0" xfId="58" applyNumberFormat="1" applyFont="1" applyFill="1" applyAlignment="1">
      <alignment horizontal="right" wrapText="1"/>
      <protection/>
    </xf>
    <xf numFmtId="0" fontId="6" fillId="0" borderId="0" xfId="58" applyFont="1" applyFill="1" applyBorder="1" applyAlignment="1" applyProtection="1">
      <alignment horizontal="left" vertical="top" wrapText="1"/>
      <protection/>
    </xf>
    <xf numFmtId="0" fontId="6" fillId="0" borderId="0" xfId="57" applyNumberFormat="1" applyFont="1" applyFill="1" applyAlignment="1" applyProtection="1">
      <alignment horizontal="right"/>
      <protection/>
    </xf>
    <xf numFmtId="0" fontId="7" fillId="0" borderId="0" xfId="58" applyNumberFormat="1" applyFont="1" applyFill="1" applyBorder="1" applyAlignment="1">
      <alignment horizontal="center"/>
      <protection/>
    </xf>
    <xf numFmtId="0" fontId="7" fillId="0" borderId="0" xfId="58" applyNumberFormat="1" applyFont="1" applyFill="1" applyAlignment="1">
      <alignment horizontal="center"/>
      <protection/>
    </xf>
    <xf numFmtId="0" fontId="6" fillId="0" borderId="10" xfId="42" applyNumberFormat="1" applyFont="1" applyFill="1" applyBorder="1" applyAlignment="1" applyProtection="1">
      <alignment horizontal="right" wrapText="1"/>
      <protection/>
    </xf>
    <xf numFmtId="0" fontId="6" fillId="0" borderId="0" xfId="58" applyFont="1" applyFill="1" applyAlignment="1">
      <alignment/>
      <protection/>
    </xf>
    <xf numFmtId="0" fontId="6" fillId="0" borderId="0" xfId="60" applyFont="1" applyFill="1" applyAlignment="1" applyProtection="1">
      <alignment/>
      <protection/>
    </xf>
    <xf numFmtId="43" fontId="6" fillId="0" borderId="0" xfId="42" applyFont="1" applyFill="1" applyAlignment="1" applyProtection="1">
      <alignment horizontal="right" wrapText="1"/>
      <protection/>
    </xf>
    <xf numFmtId="43" fontId="6" fillId="0" borderId="0" xfId="42" applyFont="1" applyFill="1" applyBorder="1" applyAlignment="1" applyProtection="1">
      <alignment horizontal="right" wrapText="1"/>
      <protection/>
    </xf>
    <xf numFmtId="43" fontId="6" fillId="0" borderId="10" xfId="42" applyFont="1" applyFill="1" applyBorder="1" applyAlignment="1" applyProtection="1">
      <alignment horizontal="right" wrapText="1"/>
      <protection/>
    </xf>
    <xf numFmtId="0" fontId="6" fillId="0" borderId="10" xfId="58" applyFont="1" applyFill="1" applyBorder="1" applyAlignment="1">
      <alignment vertical="top" wrapText="1"/>
      <protection/>
    </xf>
    <xf numFmtId="0" fontId="6" fillId="0" borderId="10" xfId="58" applyFont="1" applyFill="1" applyBorder="1" applyAlignment="1">
      <alignment horizontal="justify" vertical="top" wrapText="1"/>
      <protection/>
    </xf>
    <xf numFmtId="173" fontId="7" fillId="0" borderId="0" xfId="58" applyNumberFormat="1" applyFont="1" applyFill="1" applyBorder="1" applyAlignment="1">
      <alignment horizontal="right" vertical="top"/>
      <protection/>
    </xf>
    <xf numFmtId="0" fontId="7" fillId="0" borderId="0" xfId="61" applyFont="1" applyFill="1" applyBorder="1" applyAlignment="1" applyProtection="1">
      <alignment horizontal="left" vertical="top" wrapText="1"/>
      <protection/>
    </xf>
    <xf numFmtId="0" fontId="7" fillId="0" borderId="0" xfId="58" applyFont="1" applyFill="1" applyAlignment="1" applyProtection="1">
      <alignment horizontal="justify" vertical="justify" wrapText="1"/>
      <protection/>
    </xf>
    <xf numFmtId="0" fontId="6" fillId="0" borderId="12" xfId="42" applyNumberFormat="1" applyFont="1" applyFill="1" applyBorder="1" applyAlignment="1" applyProtection="1">
      <alignment horizontal="right" wrapText="1"/>
      <protection/>
    </xf>
    <xf numFmtId="43" fontId="6" fillId="0" borderId="12" xfId="42" applyFont="1" applyFill="1" applyBorder="1" applyAlignment="1" applyProtection="1">
      <alignment horizontal="right" wrapText="1"/>
      <protection/>
    </xf>
    <xf numFmtId="0" fontId="6" fillId="0" borderId="12" xfId="58" applyNumberFormat="1" applyFont="1" applyFill="1" applyBorder="1" applyAlignment="1" applyProtection="1">
      <alignment horizontal="right" wrapText="1"/>
      <protection/>
    </xf>
    <xf numFmtId="172" fontId="6" fillId="0" borderId="10" xfId="58" applyNumberFormat="1" applyFont="1" applyFill="1" applyBorder="1" applyAlignment="1">
      <alignment horizontal="right" vertical="top"/>
      <protection/>
    </xf>
    <xf numFmtId="168" fontId="6" fillId="0" borderId="10" xfId="58" applyNumberFormat="1" applyFont="1" applyFill="1" applyBorder="1" applyAlignment="1">
      <alignment horizontal="right" vertical="top"/>
      <protection/>
    </xf>
    <xf numFmtId="0" fontId="6" fillId="0" borderId="10" xfId="58" applyFont="1" applyFill="1" applyBorder="1" applyAlignment="1">
      <alignment horizontal="justify" vertical="justify"/>
      <protection/>
    </xf>
    <xf numFmtId="0" fontId="6" fillId="0" borderId="11" xfId="58" applyFont="1" applyFill="1" applyBorder="1" applyAlignment="1">
      <alignment vertical="top"/>
      <protection/>
    </xf>
    <xf numFmtId="171" fontId="6" fillId="0" borderId="11" xfId="58" applyNumberFormat="1" applyFont="1" applyFill="1" applyBorder="1" applyAlignment="1">
      <alignment horizontal="right" vertical="top"/>
      <protection/>
    </xf>
    <xf numFmtId="0" fontId="6" fillId="0" borderId="11" xfId="58" applyFont="1" applyFill="1" applyBorder="1" applyAlignment="1" applyProtection="1">
      <alignment horizontal="justify" vertical="justify"/>
      <protection/>
    </xf>
    <xf numFmtId="0" fontId="6" fillId="0" borderId="11" xfId="42" applyNumberFormat="1" applyFont="1" applyFill="1" applyBorder="1" applyAlignment="1" applyProtection="1">
      <alignment horizontal="right" wrapText="1"/>
      <protection/>
    </xf>
    <xf numFmtId="0" fontId="6" fillId="0" borderId="0" xfId="58" applyFont="1" applyFill="1" applyAlignment="1" applyProtection="1">
      <alignment horizontal="justify" vertical="justify" wrapText="1"/>
      <protection/>
    </xf>
    <xf numFmtId="43" fontId="6" fillId="0" borderId="12" xfId="42" applyFont="1" applyFill="1" applyBorder="1" applyAlignment="1">
      <alignment horizontal="right" wrapText="1"/>
    </xf>
    <xf numFmtId="171" fontId="6" fillId="0" borderId="12" xfId="58" applyNumberFormat="1" applyFont="1" applyFill="1" applyBorder="1" applyAlignment="1">
      <alignment horizontal="right" vertical="top"/>
      <protection/>
    </xf>
    <xf numFmtId="0" fontId="6" fillId="0" borderId="12" xfId="58" applyFont="1" applyFill="1" applyBorder="1" applyAlignment="1" applyProtection="1">
      <alignment horizontal="justify" vertical="justify"/>
      <protection/>
    </xf>
    <xf numFmtId="0" fontId="6" fillId="0" borderId="12" xfId="58" applyNumberFormat="1" applyFont="1" applyFill="1" applyBorder="1" applyAlignment="1" applyProtection="1">
      <alignment horizontal="right"/>
      <protection/>
    </xf>
    <xf numFmtId="0" fontId="6" fillId="0" borderId="11" xfId="58" applyNumberFormat="1" applyFont="1" applyFill="1" applyBorder="1" applyAlignment="1">
      <alignment horizontal="right"/>
      <protection/>
    </xf>
    <xf numFmtId="0" fontId="6" fillId="0" borderId="12" xfId="42" applyNumberFormat="1" applyFont="1" applyFill="1" applyBorder="1" applyAlignment="1">
      <alignment horizontal="right" wrapText="1"/>
    </xf>
    <xf numFmtId="0" fontId="7" fillId="0" borderId="0" xfId="42" applyNumberFormat="1" applyFont="1" applyFill="1" applyBorder="1" applyAlignment="1" applyProtection="1">
      <alignment horizontal="center"/>
      <protection/>
    </xf>
    <xf numFmtId="0" fontId="6" fillId="0" borderId="0" xfId="58" applyNumberFormat="1" applyFont="1" applyFill="1" applyAlignment="1" applyProtection="1">
      <alignment horizontal="right" wrapText="1"/>
      <protection/>
    </xf>
    <xf numFmtId="0" fontId="6" fillId="0" borderId="10" xfId="58" applyNumberFormat="1" applyFont="1" applyFill="1" applyBorder="1" applyAlignment="1" applyProtection="1">
      <alignment horizontal="right" wrapText="1"/>
      <protection/>
    </xf>
    <xf numFmtId="0" fontId="6" fillId="0" borderId="12" xfId="42" applyNumberFormat="1" applyFont="1" applyFill="1" applyBorder="1" applyAlignment="1" applyProtection="1">
      <alignment horizontal="right"/>
      <protection/>
    </xf>
    <xf numFmtId="0" fontId="6" fillId="0" borderId="12" xfId="58" applyNumberFormat="1" applyFont="1" applyFill="1" applyBorder="1" applyAlignment="1">
      <alignment horizontal="right" wrapText="1"/>
      <protection/>
    </xf>
    <xf numFmtId="0" fontId="6" fillId="0" borderId="10" xfId="42" applyNumberFormat="1" applyFont="1" applyFill="1" applyBorder="1" applyAlignment="1">
      <alignment horizontal="right" wrapText="1"/>
    </xf>
    <xf numFmtId="43" fontId="6" fillId="0" borderId="10" xfId="42" applyFont="1" applyFill="1" applyBorder="1" applyAlignment="1">
      <alignment horizontal="right" wrapText="1"/>
    </xf>
    <xf numFmtId="166" fontId="6" fillId="0" borderId="11" xfId="58" applyNumberFormat="1" applyFont="1" applyFill="1" applyBorder="1" applyAlignment="1">
      <alignment horizontal="right" vertical="top"/>
      <protection/>
    </xf>
    <xf numFmtId="0" fontId="6" fillId="0" borderId="11" xfId="58" applyNumberFormat="1" applyFont="1" applyFill="1" applyBorder="1" applyAlignment="1" applyProtection="1">
      <alignment horizontal="right"/>
      <protection/>
    </xf>
    <xf numFmtId="0" fontId="6" fillId="0" borderId="11" xfId="42" applyNumberFormat="1" applyFont="1" applyFill="1" applyBorder="1" applyAlignment="1" applyProtection="1">
      <alignment horizontal="right"/>
      <protection/>
    </xf>
    <xf numFmtId="166" fontId="6" fillId="0" borderId="10" xfId="58" applyNumberFormat="1" applyFont="1" applyFill="1" applyBorder="1" applyAlignment="1">
      <alignment horizontal="right" vertical="top" wrapText="1"/>
      <protection/>
    </xf>
    <xf numFmtId="164" fontId="6" fillId="0" borderId="10" xfId="42" applyNumberFormat="1" applyFont="1" applyFill="1" applyBorder="1" applyAlignment="1" applyProtection="1">
      <alignment horizontal="right" wrapText="1"/>
      <protection/>
    </xf>
    <xf numFmtId="0" fontId="6" fillId="0" borderId="11" xfId="58" applyFont="1" applyFill="1" applyBorder="1" applyAlignment="1">
      <alignment vertical="top" wrapText="1"/>
      <protection/>
    </xf>
    <xf numFmtId="166" fontId="6" fillId="0" borderId="11" xfId="58" applyNumberFormat="1" applyFont="1" applyFill="1" applyBorder="1" applyAlignment="1">
      <alignment horizontal="right" vertical="top" wrapText="1"/>
      <protection/>
    </xf>
    <xf numFmtId="0" fontId="6" fillId="0" borderId="11" xfId="58" applyFont="1" applyFill="1" applyBorder="1" applyAlignment="1">
      <alignment horizontal="justify" vertical="top" wrapText="1"/>
      <protection/>
    </xf>
    <xf numFmtId="164" fontId="6" fillId="0" borderId="11" xfId="42" applyNumberFormat="1" applyFont="1" applyFill="1" applyBorder="1" applyAlignment="1" applyProtection="1">
      <alignment horizontal="right" wrapText="1"/>
      <protection/>
    </xf>
    <xf numFmtId="169" fontId="7" fillId="0" borderId="10" xfId="58" applyNumberFormat="1" applyFont="1" applyFill="1" applyBorder="1" applyAlignment="1">
      <alignment horizontal="right" vertical="top"/>
      <protection/>
    </xf>
    <xf numFmtId="0" fontId="6" fillId="0" borderId="10" xfId="58" applyNumberFormat="1" applyFont="1" applyFill="1" applyBorder="1" applyAlignment="1">
      <alignment horizontal="right" wrapText="1"/>
      <protection/>
    </xf>
    <xf numFmtId="0" fontId="6" fillId="0" borderId="11" xfId="58" applyFont="1" applyFill="1" applyBorder="1" applyAlignment="1" applyProtection="1">
      <alignment horizontal="left" vertical="justify"/>
      <protection/>
    </xf>
    <xf numFmtId="0" fontId="6" fillId="0" borderId="11" xfId="58" applyNumberFormat="1" applyFont="1" applyFill="1" applyBorder="1" applyAlignment="1">
      <alignment horizontal="right" wrapText="1"/>
      <protection/>
    </xf>
    <xf numFmtId="169" fontId="6" fillId="0" borderId="0" xfId="58" applyNumberFormat="1" applyFont="1" applyFill="1" applyBorder="1" applyAlignment="1">
      <alignment horizontal="right" vertical="top"/>
      <protection/>
    </xf>
    <xf numFmtId="0" fontId="6" fillId="0" borderId="0" xfId="59" applyNumberFormat="1" applyFont="1" applyFill="1" applyAlignment="1" applyProtection="1">
      <alignment horizontal="center"/>
      <protection/>
    </xf>
    <xf numFmtId="0" fontId="6" fillId="0" borderId="11" xfId="59" applyNumberFormat="1" applyFont="1" applyFill="1" applyBorder="1" applyAlignment="1" applyProtection="1">
      <alignment horizontal="center"/>
      <protection/>
    </xf>
    <xf numFmtId="0" fontId="6" fillId="0" borderId="0" xfId="59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03-04" xfId="58"/>
    <cellStyle name="Normal_BUDGET-2000" xfId="59"/>
    <cellStyle name="Normal_budgetDocNIC02-03" xfId="60"/>
    <cellStyle name="Normal_DEMAND1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5"/>
          <c:w val="0.92025"/>
          <c:h val="0.9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dem4!$A$153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dem4!$B$150:$L$152</c:f>
              <c:multiLvlStrCache>
                <c:ptCount val="11"/>
                <c:lvl>
                  <c:pt idx="0">
                    <c:v>69.00.50</c:v>
                  </c:pt>
                  <c:pt idx="1">
                    <c:v>Other Charges</c:v>
                  </c:pt>
                  <c:pt idx="2">
                    <c:v>1826</c:v>
                  </c:pt>
                  <c:pt idx="3">
                    <c:v> -   </c:v>
                  </c:pt>
                  <c:pt idx="4">
                    <c:v> -   </c:v>
                  </c:pt>
                  <c:pt idx="5">
                    <c:v> -   </c:v>
                  </c:pt>
                  <c:pt idx="6">
                    <c:v> -   </c:v>
                  </c:pt>
                  <c:pt idx="7">
                    <c:v> -   </c:v>
                  </c:pt>
                  <c:pt idx="8">
                    <c:v> -   </c:v>
                  </c:pt>
                  <c:pt idx="9">
                    <c:v> -   </c:v>
                  </c:pt>
                  <c:pt idx="10">
                    <c:v> -   </c:v>
                  </c:pt>
                </c:lvl>
                <c:lvl>
                  <c:pt idx="0">
                    <c:v>69</c:v>
                  </c:pt>
                  <c:pt idx="1">
                    <c:v>Implementation of Baidyanathan  Committee Report</c:v>
                  </c:pt>
                </c:lvl>
                <c:lvl>
                  <c:pt idx="0">
                    <c:v>00.800</c:v>
                  </c:pt>
                  <c:pt idx="1">
                    <c:v>Other Expenditure</c:v>
                  </c:pt>
                </c:lvl>
              </c:multiLvlStrCache>
            </c:multiLvlStrRef>
          </c:cat>
          <c:val>
            <c:numRef>
              <c:f>dem4!$B$153:$L$153</c:f>
              <c:numCache>
                <c:ptCount val="11"/>
                <c:pt idx="0">
                  <c:v>0.8</c:v>
                </c:pt>
                <c:pt idx="1">
                  <c:v>0</c:v>
                </c:pt>
                <c:pt idx="2">
                  <c:v>1826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dem4!$A$154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dem4!$B$150:$L$152</c:f>
              <c:multiLvlStrCache>
                <c:ptCount val="11"/>
                <c:lvl>
                  <c:pt idx="0">
                    <c:v>69.00.50</c:v>
                  </c:pt>
                  <c:pt idx="1">
                    <c:v>Other Charges</c:v>
                  </c:pt>
                  <c:pt idx="2">
                    <c:v>1826</c:v>
                  </c:pt>
                  <c:pt idx="3">
                    <c:v> -   </c:v>
                  </c:pt>
                  <c:pt idx="4">
                    <c:v> -   </c:v>
                  </c:pt>
                  <c:pt idx="5">
                    <c:v> -   </c:v>
                  </c:pt>
                  <c:pt idx="6">
                    <c:v> -   </c:v>
                  </c:pt>
                  <c:pt idx="7">
                    <c:v> -   </c:v>
                  </c:pt>
                  <c:pt idx="8">
                    <c:v> -   </c:v>
                  </c:pt>
                  <c:pt idx="9">
                    <c:v> -   </c:v>
                  </c:pt>
                  <c:pt idx="10">
                    <c:v> -   </c:v>
                  </c:pt>
                </c:lvl>
                <c:lvl>
                  <c:pt idx="0">
                    <c:v>69</c:v>
                  </c:pt>
                  <c:pt idx="1">
                    <c:v>Implementation of Baidyanathan  Committee Report</c:v>
                  </c:pt>
                </c:lvl>
                <c:lvl>
                  <c:pt idx="0">
                    <c:v>00.800</c:v>
                  </c:pt>
                  <c:pt idx="1">
                    <c:v>Other Expenditure</c:v>
                  </c:pt>
                </c:lvl>
              </c:multiLvlStrCache>
            </c:multiLvlStrRef>
          </c:cat>
          <c:val>
            <c:numRef>
              <c:f>dem4!$B$154:$L$154</c:f>
              <c:numCache>
                <c:ptCount val="11"/>
                <c:pt idx="0">
                  <c:v>2425</c:v>
                </c:pt>
                <c:pt idx="1">
                  <c:v>0</c:v>
                </c:pt>
                <c:pt idx="2">
                  <c:v>54150</c:v>
                </c:pt>
                <c:pt idx="3">
                  <c:v>72845</c:v>
                </c:pt>
                <c:pt idx="4">
                  <c:v>16237</c:v>
                </c:pt>
                <c:pt idx="5">
                  <c:v>68956</c:v>
                </c:pt>
                <c:pt idx="6">
                  <c:v>20237</c:v>
                </c:pt>
                <c:pt idx="7">
                  <c:v>68956</c:v>
                </c:pt>
                <c:pt idx="8">
                  <c:v>5781</c:v>
                </c:pt>
                <c:pt idx="9">
                  <c:v>71961</c:v>
                </c:pt>
                <c:pt idx="10">
                  <c:v>77742</c:v>
                </c:pt>
              </c:numCache>
            </c:numRef>
          </c:val>
        </c:ser>
        <c:ser>
          <c:idx val="2"/>
          <c:order val="2"/>
          <c:tx>
            <c:strRef>
              <c:f>dem4!$A$155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dem4!$B$150:$L$152</c:f>
              <c:multiLvlStrCache>
                <c:ptCount val="11"/>
                <c:lvl>
                  <c:pt idx="0">
                    <c:v>69.00.50</c:v>
                  </c:pt>
                  <c:pt idx="1">
                    <c:v>Other Charges</c:v>
                  </c:pt>
                  <c:pt idx="2">
                    <c:v>1826</c:v>
                  </c:pt>
                  <c:pt idx="3">
                    <c:v> -   </c:v>
                  </c:pt>
                  <c:pt idx="4">
                    <c:v> -   </c:v>
                  </c:pt>
                  <c:pt idx="5">
                    <c:v> -   </c:v>
                  </c:pt>
                  <c:pt idx="6">
                    <c:v> -   </c:v>
                  </c:pt>
                  <c:pt idx="7">
                    <c:v> -   </c:v>
                  </c:pt>
                  <c:pt idx="8">
                    <c:v> -   </c:v>
                  </c:pt>
                  <c:pt idx="9">
                    <c:v> -   </c:v>
                  </c:pt>
                  <c:pt idx="10">
                    <c:v> -   </c:v>
                  </c:pt>
                </c:lvl>
                <c:lvl>
                  <c:pt idx="0">
                    <c:v>69</c:v>
                  </c:pt>
                  <c:pt idx="1">
                    <c:v>Implementation of Baidyanathan  Committee Report</c:v>
                  </c:pt>
                </c:lvl>
                <c:lvl>
                  <c:pt idx="0">
                    <c:v>00.800</c:v>
                  </c:pt>
                  <c:pt idx="1">
                    <c:v>Other Expenditure</c:v>
                  </c:pt>
                </c:lvl>
              </c:multiLvlStrCache>
            </c:multiLvlStrRef>
          </c:cat>
          <c:val>
            <c:numRef>
              <c:f>dem4!$B$155:$L$155</c:f>
              <c:numCache>
                <c:ptCount val="11"/>
                <c:pt idx="1">
                  <c:v>0</c:v>
                </c:pt>
                <c:pt idx="2">
                  <c:v>54150</c:v>
                </c:pt>
                <c:pt idx="3">
                  <c:v>72845</c:v>
                </c:pt>
                <c:pt idx="4">
                  <c:v>16237</c:v>
                </c:pt>
                <c:pt idx="5">
                  <c:v>68956</c:v>
                </c:pt>
                <c:pt idx="6">
                  <c:v>20237</c:v>
                </c:pt>
                <c:pt idx="7">
                  <c:v>68956</c:v>
                </c:pt>
                <c:pt idx="8">
                  <c:v>5781</c:v>
                </c:pt>
                <c:pt idx="9">
                  <c:v>71961</c:v>
                </c:pt>
                <c:pt idx="10">
                  <c:v>77742</c:v>
                </c:pt>
              </c:numCache>
            </c:numRef>
          </c:val>
        </c:ser>
        <c:axId val="12032230"/>
        <c:axId val="41181207"/>
      </c:barChart>
      <c:catAx>
        <c:axId val="1203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81207"/>
        <c:crosses val="autoZero"/>
        <c:auto val="1"/>
        <c:lblOffset val="100"/>
        <c:tickLblSkip val="1"/>
        <c:noMultiLvlLbl val="0"/>
      </c:catAx>
      <c:valAx>
        <c:axId val="411812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32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25"/>
          <c:y val="0.3745"/>
          <c:w val="0.055"/>
          <c:h val="0.10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_2.6.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Total1"/>
      <sheetName val="SUMMARY-Pre"/>
      <sheetName val="SUMMARY"/>
      <sheetName val="Contents"/>
      <sheetName val="Deficit"/>
      <sheetName val="RECEIPT"/>
      <sheetName val="AFS-DIS"/>
      <sheetName val="total"/>
      <sheetName val="AFS-RCT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0" transitionEvaluation="1" transitionEntry="1"/>
  <dimension ref="A1:N185"/>
  <sheetViews>
    <sheetView tabSelected="1" view="pageBreakPreview" zoomScaleNormal="85" zoomScaleSheetLayoutView="100" zoomScalePageLayoutView="0" workbookViewId="0" topLeftCell="C178">
      <selection activeCell="F210" sqref="F210"/>
    </sheetView>
  </sheetViews>
  <sheetFormatPr defaultColWidth="12.421875" defaultRowHeight="12.75"/>
  <cols>
    <col min="1" max="1" width="6.421875" style="45" customWidth="1"/>
    <col min="2" max="2" width="8.140625" style="54" customWidth="1"/>
    <col min="3" max="3" width="34.57421875" style="8" customWidth="1"/>
    <col min="4" max="4" width="8.57421875" style="82" customWidth="1"/>
    <col min="5" max="5" width="9.421875" style="82" customWidth="1"/>
    <col min="6" max="6" width="8.421875" style="7" customWidth="1"/>
    <col min="7" max="7" width="8.57421875" style="7" customWidth="1"/>
    <col min="8" max="8" width="8.57421875" style="82" customWidth="1"/>
    <col min="9" max="9" width="8.421875" style="82" customWidth="1"/>
    <col min="10" max="10" width="8.57421875" style="82" customWidth="1"/>
    <col min="11" max="11" width="9.140625" style="82" customWidth="1"/>
    <col min="12" max="12" width="8.421875" style="82" customWidth="1"/>
    <col min="13" max="14" width="12.421875" style="108" customWidth="1"/>
    <col min="15" max="16384" width="12.421875" style="7" customWidth="1"/>
  </cols>
  <sheetData>
    <row r="1" spans="1:12" ht="13.5" customHeight="1">
      <c r="A1" s="44"/>
      <c r="B1" s="98"/>
      <c r="C1" s="41"/>
      <c r="D1" s="81"/>
      <c r="E1" s="81" t="s">
        <v>0</v>
      </c>
      <c r="F1" s="41"/>
      <c r="G1" s="41"/>
      <c r="H1" s="81"/>
      <c r="I1" s="81"/>
      <c r="J1" s="81"/>
      <c r="K1" s="81"/>
      <c r="L1" s="81"/>
    </row>
    <row r="2" spans="1:12" ht="13.5" customHeight="1">
      <c r="A2" s="44"/>
      <c r="B2" s="98"/>
      <c r="C2" s="41"/>
      <c r="D2" s="81"/>
      <c r="E2" s="81" t="s">
        <v>1</v>
      </c>
      <c r="F2" s="41"/>
      <c r="G2" s="41"/>
      <c r="H2" s="81"/>
      <c r="I2" s="81"/>
      <c r="J2" s="81"/>
      <c r="K2" s="81"/>
      <c r="L2" s="81"/>
    </row>
    <row r="3" spans="1:12" ht="13.5" customHeight="1">
      <c r="A3" s="44"/>
      <c r="B3" s="98"/>
      <c r="C3" s="41"/>
      <c r="D3" s="81"/>
      <c r="E3" s="81"/>
      <c r="F3" s="41"/>
      <c r="G3" s="41"/>
      <c r="H3" s="81"/>
      <c r="I3" s="81"/>
      <c r="J3" s="81"/>
      <c r="K3" s="81"/>
      <c r="L3" s="81"/>
    </row>
    <row r="4" spans="1:12" ht="13.5" customHeight="1">
      <c r="A4" s="29"/>
      <c r="B4" s="53"/>
      <c r="C4" s="40"/>
      <c r="D4" s="76" t="s">
        <v>115</v>
      </c>
      <c r="E4" s="105">
        <v>2425</v>
      </c>
      <c r="F4" s="20" t="s">
        <v>2</v>
      </c>
      <c r="G4" s="22"/>
      <c r="H4" s="94"/>
      <c r="I4" s="94"/>
      <c r="J4" s="94"/>
      <c r="K4" s="94"/>
      <c r="L4" s="94"/>
    </row>
    <row r="5" spans="4:12" ht="13.5" customHeight="1">
      <c r="D5" s="72" t="s">
        <v>116</v>
      </c>
      <c r="E5" s="106"/>
      <c r="G5" s="9"/>
      <c r="H5" s="79"/>
      <c r="I5" s="79"/>
      <c r="J5" s="79"/>
      <c r="K5" s="79"/>
      <c r="L5" s="79"/>
    </row>
    <row r="6" spans="4:12" ht="13.5" customHeight="1">
      <c r="D6" s="72" t="s">
        <v>3</v>
      </c>
      <c r="E6" s="106">
        <v>4425</v>
      </c>
      <c r="F6" s="10" t="s">
        <v>4</v>
      </c>
      <c r="G6" s="9"/>
      <c r="H6" s="79"/>
      <c r="I6" s="79"/>
      <c r="J6" s="79"/>
      <c r="K6" s="79"/>
      <c r="L6" s="79"/>
    </row>
    <row r="7" spans="4:12" ht="13.5" customHeight="1">
      <c r="D7" s="104" t="s">
        <v>124</v>
      </c>
      <c r="E7" s="106">
        <v>6425</v>
      </c>
      <c r="F7" s="10" t="s">
        <v>105</v>
      </c>
      <c r="G7" s="9"/>
      <c r="H7" s="79"/>
      <c r="I7" s="79"/>
      <c r="J7" s="79"/>
      <c r="K7" s="79"/>
      <c r="L7" s="79"/>
    </row>
    <row r="8" spans="1:12" ht="13.5" customHeight="1">
      <c r="A8" s="46" t="s">
        <v>136</v>
      </c>
      <c r="D8" s="72"/>
      <c r="E8" s="77"/>
      <c r="F8" s="78"/>
      <c r="G8" s="79"/>
      <c r="H8" s="79"/>
      <c r="I8" s="79"/>
      <c r="J8" s="79"/>
      <c r="K8" s="79"/>
      <c r="L8" s="79"/>
    </row>
    <row r="9" spans="1:7" ht="13.5" customHeight="1">
      <c r="A9" s="5"/>
      <c r="D9" s="80"/>
      <c r="E9" s="81" t="s">
        <v>5</v>
      </c>
      <c r="F9" s="81" t="s">
        <v>114</v>
      </c>
      <c r="G9" s="81" t="s">
        <v>13</v>
      </c>
    </row>
    <row r="10" spans="1:12" ht="13.5" customHeight="1">
      <c r="A10" s="5"/>
      <c r="D10" s="83" t="s">
        <v>6</v>
      </c>
      <c r="E10" s="81">
        <f>L155</f>
        <v>77742</v>
      </c>
      <c r="F10" s="135">
        <f>L180</f>
        <v>20000</v>
      </c>
      <c r="G10" s="81">
        <f>F10+E10</f>
        <v>97742</v>
      </c>
      <c r="L10" s="84"/>
    </row>
    <row r="11" spans="1:7" ht="13.5" customHeight="1">
      <c r="A11" s="46" t="s">
        <v>104</v>
      </c>
      <c r="C11" s="28"/>
      <c r="D11" s="85"/>
      <c r="E11" s="85"/>
      <c r="F11" s="85"/>
      <c r="G11" s="85"/>
    </row>
    <row r="12" spans="1:12" ht="13.5" customHeight="1">
      <c r="A12" s="47"/>
      <c r="B12" s="35"/>
      <c r="C12" s="11"/>
      <c r="D12" s="86"/>
      <c r="E12" s="86"/>
      <c r="F12" s="86"/>
      <c r="G12" s="86"/>
      <c r="H12" s="86"/>
      <c r="I12" s="87"/>
      <c r="J12" s="88"/>
      <c r="K12" s="89"/>
      <c r="L12" s="90" t="s">
        <v>140</v>
      </c>
    </row>
    <row r="13" spans="1:14" s="14" customFormat="1" ht="13.5" customHeight="1">
      <c r="A13" s="48"/>
      <c r="B13" s="12"/>
      <c r="C13" s="13"/>
      <c r="D13" s="157" t="s">
        <v>7</v>
      </c>
      <c r="E13" s="157"/>
      <c r="F13" s="156" t="s">
        <v>8</v>
      </c>
      <c r="G13" s="156"/>
      <c r="H13" s="156" t="s">
        <v>9</v>
      </c>
      <c r="I13" s="156"/>
      <c r="J13" s="156" t="s">
        <v>8</v>
      </c>
      <c r="K13" s="156"/>
      <c r="L13" s="156"/>
      <c r="M13" s="109"/>
      <c r="N13" s="109"/>
    </row>
    <row r="14" spans="1:14" s="14" customFormat="1" ht="13.5" customHeight="1">
      <c r="A14" s="49"/>
      <c r="B14" s="15"/>
      <c r="C14" s="16" t="s">
        <v>10</v>
      </c>
      <c r="D14" s="158" t="s">
        <v>117</v>
      </c>
      <c r="E14" s="158"/>
      <c r="F14" s="158" t="s">
        <v>125</v>
      </c>
      <c r="G14" s="158"/>
      <c r="H14" s="158" t="s">
        <v>125</v>
      </c>
      <c r="I14" s="158"/>
      <c r="J14" s="158" t="s">
        <v>135</v>
      </c>
      <c r="K14" s="158"/>
      <c r="L14" s="158"/>
      <c r="M14" s="109"/>
      <c r="N14" s="109"/>
    </row>
    <row r="15" spans="1:14" s="14" customFormat="1" ht="13.5" customHeight="1">
      <c r="A15" s="50"/>
      <c r="B15" s="17"/>
      <c r="C15" s="18"/>
      <c r="D15" s="91" t="s">
        <v>11</v>
      </c>
      <c r="E15" s="91" t="s">
        <v>12</v>
      </c>
      <c r="F15" s="91" t="s">
        <v>11</v>
      </c>
      <c r="G15" s="91" t="s">
        <v>12</v>
      </c>
      <c r="H15" s="91" t="s">
        <v>11</v>
      </c>
      <c r="I15" s="91" t="s">
        <v>12</v>
      </c>
      <c r="J15" s="91" t="s">
        <v>11</v>
      </c>
      <c r="K15" s="91" t="s">
        <v>12</v>
      </c>
      <c r="L15" s="91" t="s">
        <v>13</v>
      </c>
      <c r="M15" s="109"/>
      <c r="N15" s="109"/>
    </row>
    <row r="16" spans="1:14" s="14" customFormat="1" ht="12.75">
      <c r="A16" s="49"/>
      <c r="B16" s="15"/>
      <c r="C16" s="13"/>
      <c r="D16" s="92"/>
      <c r="E16" s="92"/>
      <c r="F16" s="92"/>
      <c r="G16" s="92"/>
      <c r="H16" s="92"/>
      <c r="I16" s="92"/>
      <c r="J16" s="92"/>
      <c r="K16" s="92"/>
      <c r="L16" s="92"/>
      <c r="M16" s="109"/>
      <c r="N16" s="109"/>
    </row>
    <row r="17" spans="3:12" ht="12.75">
      <c r="C17" s="19" t="s">
        <v>14</v>
      </c>
      <c r="D17" s="73"/>
      <c r="E17" s="73"/>
      <c r="F17" s="73"/>
      <c r="G17" s="93"/>
      <c r="H17" s="73"/>
      <c r="I17" s="73"/>
      <c r="J17" s="73"/>
      <c r="K17" s="73"/>
      <c r="L17" s="73"/>
    </row>
    <row r="18" spans="1:12" ht="12.75">
      <c r="A18" s="45" t="s">
        <v>15</v>
      </c>
      <c r="B18" s="55">
        <v>2425</v>
      </c>
      <c r="C18" s="19" t="s">
        <v>2</v>
      </c>
      <c r="D18" s="73"/>
      <c r="E18" s="73"/>
      <c r="F18" s="73"/>
      <c r="G18" s="93"/>
      <c r="H18" s="73"/>
      <c r="I18" s="73"/>
      <c r="J18" s="73"/>
      <c r="K18" s="73"/>
      <c r="L18" s="73"/>
    </row>
    <row r="19" spans="2:12" ht="12.75">
      <c r="B19" s="56">
        <v>0.001</v>
      </c>
      <c r="C19" s="19" t="s">
        <v>16</v>
      </c>
      <c r="D19" s="73"/>
      <c r="E19" s="73"/>
      <c r="F19" s="73"/>
      <c r="G19" s="93"/>
      <c r="H19" s="73"/>
      <c r="I19" s="73"/>
      <c r="J19" s="73"/>
      <c r="K19" s="73"/>
      <c r="L19" s="73"/>
    </row>
    <row r="20" spans="2:7" ht="12.75">
      <c r="B20" s="57">
        <v>0.44</v>
      </c>
      <c r="C20" s="21" t="s">
        <v>17</v>
      </c>
      <c r="F20" s="82"/>
      <c r="G20" s="82"/>
    </row>
    <row r="21" spans="2:12" ht="12.75">
      <c r="B21" s="58" t="s">
        <v>18</v>
      </c>
      <c r="C21" s="21" t="s">
        <v>19</v>
      </c>
      <c r="D21" s="96">
        <v>3000</v>
      </c>
      <c r="E21" s="96">
        <v>28932</v>
      </c>
      <c r="F21" s="136">
        <v>1773</v>
      </c>
      <c r="G21" s="136">
        <v>21891</v>
      </c>
      <c r="H21" s="96">
        <v>3773</v>
      </c>
      <c r="I21" s="96">
        <v>21891</v>
      </c>
      <c r="J21" s="96">
        <v>3240</v>
      </c>
      <c r="K21" s="96">
        <v>24143</v>
      </c>
      <c r="L21" s="96">
        <f>SUM(J21:K21)</f>
        <v>27383</v>
      </c>
    </row>
    <row r="22" spans="2:12" ht="12.75">
      <c r="B22" s="58" t="s">
        <v>20</v>
      </c>
      <c r="C22" s="21" t="s">
        <v>21</v>
      </c>
      <c r="D22" s="96">
        <v>765</v>
      </c>
      <c r="E22" s="96">
        <v>60</v>
      </c>
      <c r="F22" s="136">
        <v>200</v>
      </c>
      <c r="G22" s="136">
        <v>239</v>
      </c>
      <c r="H22" s="96">
        <v>400</v>
      </c>
      <c r="I22" s="96">
        <v>239</v>
      </c>
      <c r="J22" s="96">
        <v>50</v>
      </c>
      <c r="K22" s="96">
        <v>239</v>
      </c>
      <c r="L22" s="96">
        <f>SUM(J22:K22)</f>
        <v>289</v>
      </c>
    </row>
    <row r="23" spans="2:12" ht="12.75">
      <c r="B23" s="58" t="s">
        <v>22</v>
      </c>
      <c r="C23" s="21" t="s">
        <v>23</v>
      </c>
      <c r="D23" s="96">
        <v>5998</v>
      </c>
      <c r="E23" s="96">
        <v>336</v>
      </c>
      <c r="F23" s="136">
        <v>635</v>
      </c>
      <c r="G23" s="136">
        <v>812</v>
      </c>
      <c r="H23" s="96">
        <v>1435</v>
      </c>
      <c r="I23" s="96">
        <v>812</v>
      </c>
      <c r="J23" s="96">
        <v>182</v>
      </c>
      <c r="K23" s="96">
        <v>812</v>
      </c>
      <c r="L23" s="96">
        <f>SUM(J23:K23)</f>
        <v>994</v>
      </c>
    </row>
    <row r="24" spans="2:12" ht="25.5">
      <c r="B24" s="58" t="s">
        <v>119</v>
      </c>
      <c r="C24" s="5" t="s">
        <v>137</v>
      </c>
      <c r="D24" s="110">
        <v>0</v>
      </c>
      <c r="E24" s="110">
        <v>0</v>
      </c>
      <c r="F24" s="96">
        <v>214</v>
      </c>
      <c r="G24" s="96">
        <v>5000</v>
      </c>
      <c r="H24" s="96">
        <v>214</v>
      </c>
      <c r="I24" s="96">
        <v>5000</v>
      </c>
      <c r="J24" s="110">
        <v>0</v>
      </c>
      <c r="K24" s="110">
        <v>0</v>
      </c>
      <c r="L24" s="110">
        <f>SUM(J24:K24)</f>
        <v>0</v>
      </c>
    </row>
    <row r="25" spans="1:12" ht="12.75">
      <c r="A25" s="45" t="s">
        <v>13</v>
      </c>
      <c r="B25" s="57">
        <v>0.44</v>
      </c>
      <c r="C25" s="21" t="s">
        <v>17</v>
      </c>
      <c r="D25" s="118">
        <f aca="true" t="shared" si="0" ref="D25:I25">SUM(D20:D24)</f>
        <v>9763</v>
      </c>
      <c r="E25" s="118">
        <f t="shared" si="0"/>
        <v>29328</v>
      </c>
      <c r="F25" s="118">
        <f t="shared" si="0"/>
        <v>2822</v>
      </c>
      <c r="G25" s="118">
        <f t="shared" si="0"/>
        <v>27942</v>
      </c>
      <c r="H25" s="118">
        <f t="shared" si="0"/>
        <v>5822</v>
      </c>
      <c r="I25" s="118">
        <f t="shared" si="0"/>
        <v>27942</v>
      </c>
      <c r="J25" s="118">
        <f>SUM(J20:J24)</f>
        <v>3472</v>
      </c>
      <c r="K25" s="118">
        <f>SUM(K20:K24)</f>
        <v>25194</v>
      </c>
      <c r="L25" s="118">
        <f>SUM(L20:L24)</f>
        <v>28666</v>
      </c>
    </row>
    <row r="26" spans="3:12" ht="12.75">
      <c r="C26" s="21"/>
      <c r="D26" s="73"/>
      <c r="E26" s="73"/>
      <c r="F26" s="73"/>
      <c r="G26" s="73"/>
      <c r="H26" s="73"/>
      <c r="I26" s="73"/>
      <c r="J26" s="73"/>
      <c r="K26" s="73"/>
      <c r="L26" s="73"/>
    </row>
    <row r="27" spans="2:12" ht="12.75">
      <c r="B27" s="57">
        <v>0.45</v>
      </c>
      <c r="C27" s="21" t="s">
        <v>24</v>
      </c>
      <c r="D27" s="74"/>
      <c r="E27" s="74"/>
      <c r="F27" s="74"/>
      <c r="G27" s="74"/>
      <c r="H27" s="74"/>
      <c r="I27" s="74"/>
      <c r="J27" s="74"/>
      <c r="K27" s="74"/>
      <c r="L27" s="74"/>
    </row>
    <row r="28" spans="2:12" ht="12.75">
      <c r="B28" s="58" t="s">
        <v>25</v>
      </c>
      <c r="C28" s="21" t="s">
        <v>19</v>
      </c>
      <c r="D28" s="110">
        <v>0</v>
      </c>
      <c r="E28" s="96">
        <v>9587</v>
      </c>
      <c r="F28" s="110">
        <v>0</v>
      </c>
      <c r="G28" s="136">
        <v>9309</v>
      </c>
      <c r="H28" s="110">
        <v>0</v>
      </c>
      <c r="I28" s="96">
        <v>9309</v>
      </c>
      <c r="J28" s="110">
        <v>0</v>
      </c>
      <c r="K28" s="96">
        <v>9421</v>
      </c>
      <c r="L28" s="96">
        <f>SUM(J28:K28)</f>
        <v>9421</v>
      </c>
    </row>
    <row r="29" spans="2:12" ht="12.75">
      <c r="B29" s="58" t="s">
        <v>26</v>
      </c>
      <c r="C29" s="21" t="s">
        <v>21</v>
      </c>
      <c r="D29" s="96">
        <v>180</v>
      </c>
      <c r="E29" s="96">
        <v>82</v>
      </c>
      <c r="F29" s="136">
        <v>40</v>
      </c>
      <c r="G29" s="136">
        <v>77</v>
      </c>
      <c r="H29" s="96">
        <v>80</v>
      </c>
      <c r="I29" s="96">
        <v>77</v>
      </c>
      <c r="J29" s="96">
        <v>5</v>
      </c>
      <c r="K29" s="96">
        <v>77</v>
      </c>
      <c r="L29" s="96">
        <f>SUM(J29:K29)</f>
        <v>82</v>
      </c>
    </row>
    <row r="30" spans="2:12" ht="12.75">
      <c r="B30" s="58" t="s">
        <v>27</v>
      </c>
      <c r="C30" s="21" t="s">
        <v>23</v>
      </c>
      <c r="D30" s="96">
        <v>548</v>
      </c>
      <c r="E30" s="96">
        <v>253</v>
      </c>
      <c r="F30" s="136">
        <v>200</v>
      </c>
      <c r="G30" s="136">
        <v>228</v>
      </c>
      <c r="H30" s="96">
        <v>400</v>
      </c>
      <c r="I30" s="96">
        <v>228</v>
      </c>
      <c r="J30" s="96">
        <v>115</v>
      </c>
      <c r="K30" s="96">
        <v>228</v>
      </c>
      <c r="L30" s="96">
        <f>SUM(J30:K30)</f>
        <v>343</v>
      </c>
    </row>
    <row r="31" spans="1:12" ht="12.75">
      <c r="A31" s="45" t="s">
        <v>13</v>
      </c>
      <c r="B31" s="57">
        <v>0.45</v>
      </c>
      <c r="C31" s="21" t="s">
        <v>24</v>
      </c>
      <c r="D31" s="118">
        <f aca="true" t="shared" si="1" ref="D31:L31">SUM(D28:D30)</f>
        <v>728</v>
      </c>
      <c r="E31" s="118">
        <f t="shared" si="1"/>
        <v>9922</v>
      </c>
      <c r="F31" s="118">
        <f t="shared" si="1"/>
        <v>240</v>
      </c>
      <c r="G31" s="118">
        <f t="shared" si="1"/>
        <v>9614</v>
      </c>
      <c r="H31" s="118">
        <f t="shared" si="1"/>
        <v>480</v>
      </c>
      <c r="I31" s="118">
        <f t="shared" si="1"/>
        <v>9614</v>
      </c>
      <c r="J31" s="118">
        <f t="shared" si="1"/>
        <v>120</v>
      </c>
      <c r="K31" s="118">
        <f t="shared" si="1"/>
        <v>9726</v>
      </c>
      <c r="L31" s="118">
        <f t="shared" si="1"/>
        <v>9846</v>
      </c>
    </row>
    <row r="32" spans="3:12" ht="12.75">
      <c r="C32" s="21"/>
      <c r="D32" s="73"/>
      <c r="E32" s="73"/>
      <c r="F32" s="73"/>
      <c r="G32" s="73"/>
      <c r="H32" s="73"/>
      <c r="I32" s="73"/>
      <c r="J32" s="73"/>
      <c r="K32" s="73"/>
      <c r="L32" s="73"/>
    </row>
    <row r="33" spans="2:12" ht="12.75">
      <c r="B33" s="57">
        <v>0.46</v>
      </c>
      <c r="C33" s="21" t="s">
        <v>28</v>
      </c>
      <c r="D33" s="74"/>
      <c r="E33" s="74"/>
      <c r="F33" s="74"/>
      <c r="G33" s="74"/>
      <c r="H33" s="74"/>
      <c r="I33" s="74"/>
      <c r="J33" s="74"/>
      <c r="K33" s="74"/>
      <c r="L33" s="74"/>
    </row>
    <row r="34" spans="2:12" ht="12.75">
      <c r="B34" s="58" t="s">
        <v>29</v>
      </c>
      <c r="C34" s="21" t="s">
        <v>19</v>
      </c>
      <c r="D34" s="110">
        <v>0</v>
      </c>
      <c r="E34" s="96">
        <v>5670</v>
      </c>
      <c r="F34" s="110">
        <v>0</v>
      </c>
      <c r="G34" s="136">
        <v>5252</v>
      </c>
      <c r="H34" s="110">
        <v>0</v>
      </c>
      <c r="I34" s="96">
        <v>5252</v>
      </c>
      <c r="J34" s="110">
        <v>0</v>
      </c>
      <c r="K34" s="96">
        <v>5669</v>
      </c>
      <c r="L34" s="96">
        <f>SUM(J34:K34)</f>
        <v>5669</v>
      </c>
    </row>
    <row r="35" spans="1:12" ht="12.75">
      <c r="A35" s="29"/>
      <c r="B35" s="59" t="s">
        <v>30</v>
      </c>
      <c r="C35" s="23" t="s">
        <v>21</v>
      </c>
      <c r="D35" s="97">
        <v>128</v>
      </c>
      <c r="E35" s="97">
        <v>81</v>
      </c>
      <c r="F35" s="101">
        <v>20</v>
      </c>
      <c r="G35" s="101">
        <v>73</v>
      </c>
      <c r="H35" s="97">
        <v>50</v>
      </c>
      <c r="I35" s="97">
        <v>73</v>
      </c>
      <c r="J35" s="97">
        <v>5</v>
      </c>
      <c r="K35" s="97">
        <v>73</v>
      </c>
      <c r="L35" s="97">
        <f>SUM(J35:K35)</f>
        <v>78</v>
      </c>
    </row>
    <row r="36" spans="1:12" ht="12.75">
      <c r="A36" s="29"/>
      <c r="B36" s="59" t="s">
        <v>31</v>
      </c>
      <c r="C36" s="23" t="s">
        <v>23</v>
      </c>
      <c r="D36" s="107">
        <v>414</v>
      </c>
      <c r="E36" s="107">
        <v>146</v>
      </c>
      <c r="F36" s="137">
        <v>120</v>
      </c>
      <c r="G36" s="137">
        <v>137</v>
      </c>
      <c r="H36" s="107">
        <v>245</v>
      </c>
      <c r="I36" s="107">
        <v>137</v>
      </c>
      <c r="J36" s="107">
        <v>95</v>
      </c>
      <c r="K36" s="107">
        <v>137</v>
      </c>
      <c r="L36" s="107">
        <f>SUM(J36:K36)</f>
        <v>232</v>
      </c>
    </row>
    <row r="37" spans="1:12" ht="12.75">
      <c r="A37" s="51" t="s">
        <v>13</v>
      </c>
      <c r="B37" s="99">
        <v>0.46</v>
      </c>
      <c r="C37" s="100" t="s">
        <v>28</v>
      </c>
      <c r="D37" s="118">
        <f aca="true" t="shared" si="2" ref="D37:L37">SUM(D34:D36)</f>
        <v>542</v>
      </c>
      <c r="E37" s="118">
        <f t="shared" si="2"/>
        <v>5897</v>
      </c>
      <c r="F37" s="118">
        <f t="shared" si="2"/>
        <v>140</v>
      </c>
      <c r="G37" s="118">
        <f t="shared" si="2"/>
        <v>5462</v>
      </c>
      <c r="H37" s="118">
        <f t="shared" si="2"/>
        <v>295</v>
      </c>
      <c r="I37" s="118">
        <f t="shared" si="2"/>
        <v>5462</v>
      </c>
      <c r="J37" s="118">
        <f t="shared" si="2"/>
        <v>100</v>
      </c>
      <c r="K37" s="118">
        <f t="shared" si="2"/>
        <v>5879</v>
      </c>
      <c r="L37" s="118">
        <f t="shared" si="2"/>
        <v>5979</v>
      </c>
    </row>
    <row r="38" spans="1:12" ht="0.75" customHeight="1">
      <c r="A38" s="52"/>
      <c r="B38" s="130"/>
      <c r="C38" s="131"/>
      <c r="D38" s="132"/>
      <c r="E38" s="132"/>
      <c r="F38" s="132"/>
      <c r="G38" s="132"/>
      <c r="H38" s="132"/>
      <c r="I38" s="132"/>
      <c r="J38" s="132"/>
      <c r="K38" s="132"/>
      <c r="L38" s="132"/>
    </row>
    <row r="39" spans="1:12" ht="12.75">
      <c r="A39" s="124"/>
      <c r="B39" s="125">
        <v>0.47</v>
      </c>
      <c r="C39" s="126" t="s">
        <v>32</v>
      </c>
      <c r="D39" s="133"/>
      <c r="E39" s="133"/>
      <c r="F39" s="133"/>
      <c r="G39" s="133"/>
      <c r="H39" s="133"/>
      <c r="I39" s="133"/>
      <c r="J39" s="133"/>
      <c r="K39" s="133"/>
      <c r="L39" s="133"/>
    </row>
    <row r="40" spans="2:12" ht="12.75">
      <c r="B40" s="58" t="s">
        <v>33</v>
      </c>
      <c r="C40" s="21" t="s">
        <v>19</v>
      </c>
      <c r="D40" s="110">
        <v>0</v>
      </c>
      <c r="E40" s="96">
        <v>3683</v>
      </c>
      <c r="F40" s="110">
        <v>0</v>
      </c>
      <c r="G40" s="136">
        <v>3565</v>
      </c>
      <c r="H40" s="110">
        <v>0</v>
      </c>
      <c r="I40" s="96">
        <v>3565</v>
      </c>
      <c r="J40" s="110">
        <v>0</v>
      </c>
      <c r="K40" s="96">
        <v>4059</v>
      </c>
      <c r="L40" s="96">
        <f>SUM(J40:K40)</f>
        <v>4059</v>
      </c>
    </row>
    <row r="41" spans="2:12" ht="12.75">
      <c r="B41" s="58" t="s">
        <v>34</v>
      </c>
      <c r="C41" s="21" t="s">
        <v>21</v>
      </c>
      <c r="D41" s="96">
        <v>67</v>
      </c>
      <c r="E41" s="96">
        <v>51</v>
      </c>
      <c r="F41" s="136">
        <v>10</v>
      </c>
      <c r="G41" s="136">
        <v>44</v>
      </c>
      <c r="H41" s="96">
        <v>40</v>
      </c>
      <c r="I41" s="96">
        <v>44</v>
      </c>
      <c r="J41" s="96">
        <v>5</v>
      </c>
      <c r="K41" s="96">
        <v>44</v>
      </c>
      <c r="L41" s="96">
        <f>SUM(J41:K41)</f>
        <v>49</v>
      </c>
    </row>
    <row r="42" spans="2:12" ht="12.75">
      <c r="B42" s="58" t="s">
        <v>35</v>
      </c>
      <c r="C42" s="21" t="s">
        <v>23</v>
      </c>
      <c r="D42" s="96">
        <v>220</v>
      </c>
      <c r="E42" s="96">
        <v>151</v>
      </c>
      <c r="F42" s="136">
        <v>50</v>
      </c>
      <c r="G42" s="136">
        <v>140</v>
      </c>
      <c r="H42" s="96">
        <v>125</v>
      </c>
      <c r="I42" s="96">
        <v>140</v>
      </c>
      <c r="J42" s="96">
        <v>35</v>
      </c>
      <c r="K42" s="96">
        <v>140</v>
      </c>
      <c r="L42" s="96">
        <f>SUM(J42:K42)</f>
        <v>175</v>
      </c>
    </row>
    <row r="43" spans="1:12" ht="12.75">
      <c r="A43" s="45" t="s">
        <v>13</v>
      </c>
      <c r="B43" s="57">
        <v>0.47</v>
      </c>
      <c r="C43" s="21" t="s">
        <v>32</v>
      </c>
      <c r="D43" s="118">
        <f aca="true" t="shared" si="3" ref="D43:L43">SUM(D40:D42)</f>
        <v>287</v>
      </c>
      <c r="E43" s="118">
        <f t="shared" si="3"/>
        <v>3885</v>
      </c>
      <c r="F43" s="118">
        <f t="shared" si="3"/>
        <v>60</v>
      </c>
      <c r="G43" s="118">
        <f t="shared" si="3"/>
        <v>3749</v>
      </c>
      <c r="H43" s="118">
        <f t="shared" si="3"/>
        <v>165</v>
      </c>
      <c r="I43" s="118">
        <f t="shared" si="3"/>
        <v>3749</v>
      </c>
      <c r="J43" s="118">
        <f t="shared" si="3"/>
        <v>40</v>
      </c>
      <c r="K43" s="118">
        <f t="shared" si="3"/>
        <v>4243</v>
      </c>
      <c r="L43" s="118">
        <f t="shared" si="3"/>
        <v>4283</v>
      </c>
    </row>
    <row r="44" spans="3:12" ht="12.75">
      <c r="C44" s="21"/>
      <c r="D44" s="73"/>
      <c r="E44" s="73"/>
      <c r="F44" s="73"/>
      <c r="G44" s="73"/>
      <c r="H44" s="73"/>
      <c r="I44" s="73"/>
      <c r="J44" s="73"/>
      <c r="K44" s="73"/>
      <c r="L44" s="73"/>
    </row>
    <row r="45" spans="2:12" ht="12.75">
      <c r="B45" s="57">
        <v>0.48</v>
      </c>
      <c r="C45" s="21" t="s">
        <v>36</v>
      </c>
      <c r="D45" s="74"/>
      <c r="E45" s="74"/>
      <c r="F45" s="74"/>
      <c r="G45" s="74"/>
      <c r="H45" s="74"/>
      <c r="I45" s="74"/>
      <c r="J45" s="74"/>
      <c r="K45" s="74"/>
      <c r="L45" s="74"/>
    </row>
    <row r="46" spans="2:12" ht="12.75">
      <c r="B46" s="58" t="s">
        <v>37</v>
      </c>
      <c r="C46" s="21" t="s">
        <v>19</v>
      </c>
      <c r="D46" s="110">
        <v>0</v>
      </c>
      <c r="E46" s="96">
        <v>7165</v>
      </c>
      <c r="F46" s="110">
        <v>0</v>
      </c>
      <c r="G46" s="136">
        <v>6734</v>
      </c>
      <c r="H46" s="110">
        <v>0</v>
      </c>
      <c r="I46" s="96">
        <v>6734</v>
      </c>
      <c r="J46" s="110">
        <v>0</v>
      </c>
      <c r="K46" s="96">
        <v>8656</v>
      </c>
      <c r="L46" s="96">
        <f>SUM(J46:K46)</f>
        <v>8656</v>
      </c>
    </row>
    <row r="47" spans="2:12" ht="12.75">
      <c r="B47" s="58" t="s">
        <v>38</v>
      </c>
      <c r="C47" s="21" t="s">
        <v>21</v>
      </c>
      <c r="D47" s="96">
        <v>152</v>
      </c>
      <c r="E47" s="96">
        <v>107</v>
      </c>
      <c r="F47" s="136">
        <v>25</v>
      </c>
      <c r="G47" s="136">
        <v>97</v>
      </c>
      <c r="H47" s="96">
        <v>50</v>
      </c>
      <c r="I47" s="96">
        <v>97</v>
      </c>
      <c r="J47" s="96">
        <v>5</v>
      </c>
      <c r="K47" s="96">
        <v>97</v>
      </c>
      <c r="L47" s="96">
        <f>SUM(J47:K47)</f>
        <v>102</v>
      </c>
    </row>
    <row r="48" spans="2:12" ht="12.75">
      <c r="B48" s="58" t="s">
        <v>39</v>
      </c>
      <c r="C48" s="21" t="s">
        <v>23</v>
      </c>
      <c r="D48" s="96">
        <v>395</v>
      </c>
      <c r="E48" s="96">
        <v>194</v>
      </c>
      <c r="F48" s="136">
        <v>150</v>
      </c>
      <c r="G48" s="136">
        <v>178</v>
      </c>
      <c r="H48" s="96">
        <v>275</v>
      </c>
      <c r="I48" s="96">
        <v>178</v>
      </c>
      <c r="J48" s="96">
        <v>75</v>
      </c>
      <c r="K48" s="96">
        <v>178</v>
      </c>
      <c r="L48" s="96">
        <f>SUM(J48:K48)</f>
        <v>253</v>
      </c>
    </row>
    <row r="49" spans="1:12" ht="12.75">
      <c r="A49" s="45" t="s">
        <v>13</v>
      </c>
      <c r="B49" s="57">
        <v>0.48</v>
      </c>
      <c r="C49" s="21" t="s">
        <v>36</v>
      </c>
      <c r="D49" s="118">
        <f aca="true" t="shared" si="4" ref="D49:L49">SUM(D46:D48)</f>
        <v>547</v>
      </c>
      <c r="E49" s="118">
        <f t="shared" si="4"/>
        <v>7466</v>
      </c>
      <c r="F49" s="118">
        <f t="shared" si="4"/>
        <v>175</v>
      </c>
      <c r="G49" s="118">
        <f t="shared" si="4"/>
        <v>7009</v>
      </c>
      <c r="H49" s="118">
        <f t="shared" si="4"/>
        <v>325</v>
      </c>
      <c r="I49" s="118">
        <f t="shared" si="4"/>
        <v>7009</v>
      </c>
      <c r="J49" s="118">
        <f t="shared" si="4"/>
        <v>80</v>
      </c>
      <c r="K49" s="118">
        <f t="shared" si="4"/>
        <v>8931</v>
      </c>
      <c r="L49" s="118">
        <f t="shared" si="4"/>
        <v>9011</v>
      </c>
    </row>
    <row r="50" spans="3:12" ht="12.75">
      <c r="C50" s="21"/>
      <c r="D50" s="73"/>
      <c r="E50" s="73"/>
      <c r="F50" s="73"/>
      <c r="G50" s="73"/>
      <c r="H50" s="73"/>
      <c r="I50" s="73"/>
      <c r="J50" s="73"/>
      <c r="K50" s="73"/>
      <c r="L50" s="73"/>
    </row>
    <row r="51" spans="2:12" ht="12.75">
      <c r="B51" s="61">
        <v>0.5</v>
      </c>
      <c r="C51" s="21" t="s">
        <v>40</v>
      </c>
      <c r="D51" s="74"/>
      <c r="E51" s="74"/>
      <c r="F51" s="74"/>
      <c r="G51" s="74"/>
      <c r="H51" s="74"/>
      <c r="I51" s="74"/>
      <c r="J51" s="74"/>
      <c r="K51" s="74"/>
      <c r="L51" s="74"/>
    </row>
    <row r="52" spans="2:12" ht="12.75">
      <c r="B52" s="58" t="s">
        <v>41</v>
      </c>
      <c r="C52" s="21" t="s">
        <v>19</v>
      </c>
      <c r="D52" s="110">
        <v>0</v>
      </c>
      <c r="E52" s="96">
        <v>2577</v>
      </c>
      <c r="F52" s="110">
        <v>0</v>
      </c>
      <c r="G52" s="136">
        <v>2300</v>
      </c>
      <c r="H52" s="110">
        <v>0</v>
      </c>
      <c r="I52" s="96">
        <v>2300</v>
      </c>
      <c r="J52" s="110">
        <v>0</v>
      </c>
      <c r="K52" s="96">
        <v>3509</v>
      </c>
      <c r="L52" s="96">
        <f>SUM(J52:K52)</f>
        <v>3509</v>
      </c>
    </row>
    <row r="53" spans="2:12" ht="12.75">
      <c r="B53" s="58" t="s">
        <v>42</v>
      </c>
      <c r="C53" s="21" t="s">
        <v>21</v>
      </c>
      <c r="D53" s="96">
        <v>60</v>
      </c>
      <c r="E53" s="96">
        <v>46</v>
      </c>
      <c r="F53" s="136">
        <v>10</v>
      </c>
      <c r="G53" s="136">
        <v>38</v>
      </c>
      <c r="H53" s="96">
        <v>35</v>
      </c>
      <c r="I53" s="96">
        <v>38</v>
      </c>
      <c r="J53" s="96">
        <v>5</v>
      </c>
      <c r="K53" s="96">
        <v>38</v>
      </c>
      <c r="L53" s="96">
        <f>SUM(J53:K53)</f>
        <v>43</v>
      </c>
    </row>
    <row r="54" spans="2:12" ht="12.75">
      <c r="B54" s="58" t="s">
        <v>43</v>
      </c>
      <c r="C54" s="21" t="s">
        <v>23</v>
      </c>
      <c r="D54" s="96">
        <v>152</v>
      </c>
      <c r="E54" s="96">
        <v>105</v>
      </c>
      <c r="F54" s="136">
        <v>50</v>
      </c>
      <c r="G54" s="136">
        <v>95</v>
      </c>
      <c r="H54" s="96">
        <v>100</v>
      </c>
      <c r="I54" s="96">
        <v>95</v>
      </c>
      <c r="J54" s="96">
        <v>15</v>
      </c>
      <c r="K54" s="96">
        <v>95</v>
      </c>
      <c r="L54" s="96">
        <f>SUM(J54:K54)</f>
        <v>110</v>
      </c>
    </row>
    <row r="55" spans="1:12" ht="12.75">
      <c r="A55" s="29" t="s">
        <v>13</v>
      </c>
      <c r="B55" s="61">
        <v>0.5</v>
      </c>
      <c r="C55" s="23" t="s">
        <v>40</v>
      </c>
      <c r="D55" s="118">
        <f aca="true" t="shared" si="5" ref="D55:L55">SUM(D52:D54)</f>
        <v>212</v>
      </c>
      <c r="E55" s="118">
        <f t="shared" si="5"/>
        <v>2728</v>
      </c>
      <c r="F55" s="118">
        <f t="shared" si="5"/>
        <v>60</v>
      </c>
      <c r="G55" s="118">
        <f t="shared" si="5"/>
        <v>2433</v>
      </c>
      <c r="H55" s="118">
        <f t="shared" si="5"/>
        <v>135</v>
      </c>
      <c r="I55" s="118">
        <f t="shared" si="5"/>
        <v>2433</v>
      </c>
      <c r="J55" s="118">
        <f t="shared" si="5"/>
        <v>20</v>
      </c>
      <c r="K55" s="118">
        <f t="shared" si="5"/>
        <v>3642</v>
      </c>
      <c r="L55" s="118">
        <f t="shared" si="5"/>
        <v>3662</v>
      </c>
    </row>
    <row r="56" spans="1:12" ht="12.75">
      <c r="A56" s="29"/>
      <c r="B56" s="61"/>
      <c r="C56" s="21"/>
      <c r="D56" s="73"/>
      <c r="E56" s="73"/>
      <c r="F56" s="73"/>
      <c r="G56" s="73"/>
      <c r="H56" s="73"/>
      <c r="I56" s="73"/>
      <c r="J56" s="73"/>
      <c r="K56" s="73"/>
      <c r="L56" s="73"/>
    </row>
    <row r="57" spans="1:12" ht="12.75">
      <c r="A57" s="29"/>
      <c r="B57" s="61">
        <v>0.51</v>
      </c>
      <c r="C57" s="21" t="s">
        <v>76</v>
      </c>
      <c r="D57" s="73"/>
      <c r="E57" s="73"/>
      <c r="F57" s="73"/>
      <c r="G57" s="73"/>
      <c r="H57" s="73"/>
      <c r="I57" s="73"/>
      <c r="J57" s="73"/>
      <c r="K57" s="73"/>
      <c r="L57" s="73"/>
    </row>
    <row r="58" spans="1:12" ht="12.75">
      <c r="A58" s="29"/>
      <c r="B58" s="61" t="s">
        <v>77</v>
      </c>
      <c r="C58" s="21" t="s">
        <v>19</v>
      </c>
      <c r="D58" s="110">
        <v>0</v>
      </c>
      <c r="E58" s="97">
        <v>3026</v>
      </c>
      <c r="F58" s="111">
        <v>0</v>
      </c>
      <c r="G58" s="101">
        <v>3315</v>
      </c>
      <c r="H58" s="111">
        <v>0</v>
      </c>
      <c r="I58" s="97">
        <v>3315</v>
      </c>
      <c r="J58" s="110">
        <v>0</v>
      </c>
      <c r="K58" s="97">
        <v>3389</v>
      </c>
      <c r="L58" s="96">
        <f>SUM(J58:K58)</f>
        <v>3389</v>
      </c>
    </row>
    <row r="59" spans="1:12" ht="12.75">
      <c r="A59" s="29"/>
      <c r="B59" s="61" t="s">
        <v>78</v>
      </c>
      <c r="C59" s="21" t="s">
        <v>21</v>
      </c>
      <c r="D59" s="97">
        <v>58</v>
      </c>
      <c r="E59" s="97">
        <v>41</v>
      </c>
      <c r="F59" s="101">
        <v>10</v>
      </c>
      <c r="G59" s="101">
        <v>37</v>
      </c>
      <c r="H59" s="97">
        <v>35</v>
      </c>
      <c r="I59" s="97">
        <v>37</v>
      </c>
      <c r="J59" s="97">
        <v>5</v>
      </c>
      <c r="K59" s="97">
        <v>37</v>
      </c>
      <c r="L59" s="96">
        <f>SUM(J59:K59)</f>
        <v>42</v>
      </c>
    </row>
    <row r="60" spans="1:12" ht="12.75">
      <c r="A60" s="29"/>
      <c r="B60" s="61" t="s">
        <v>79</v>
      </c>
      <c r="C60" s="21" t="s">
        <v>23</v>
      </c>
      <c r="D60" s="97">
        <v>160</v>
      </c>
      <c r="E60" s="97">
        <v>102</v>
      </c>
      <c r="F60" s="101">
        <v>50</v>
      </c>
      <c r="G60" s="101">
        <v>104</v>
      </c>
      <c r="H60" s="97">
        <v>100</v>
      </c>
      <c r="I60" s="97">
        <v>104</v>
      </c>
      <c r="J60" s="97">
        <v>15</v>
      </c>
      <c r="K60" s="97">
        <v>104</v>
      </c>
      <c r="L60" s="96">
        <f>SUM(J60:K60)</f>
        <v>119</v>
      </c>
    </row>
    <row r="61" spans="1:12" ht="12.75">
      <c r="A61" s="29" t="s">
        <v>13</v>
      </c>
      <c r="B61" s="60">
        <v>0.51</v>
      </c>
      <c r="C61" s="23" t="s">
        <v>76</v>
      </c>
      <c r="D61" s="118">
        <f aca="true" t="shared" si="6" ref="D61:L61">SUM(D58:D60)</f>
        <v>218</v>
      </c>
      <c r="E61" s="118">
        <f t="shared" si="6"/>
        <v>3169</v>
      </c>
      <c r="F61" s="118">
        <f t="shared" si="6"/>
        <v>60</v>
      </c>
      <c r="G61" s="118">
        <f t="shared" si="6"/>
        <v>3456</v>
      </c>
      <c r="H61" s="118">
        <f t="shared" si="6"/>
        <v>135</v>
      </c>
      <c r="I61" s="118">
        <f t="shared" si="6"/>
        <v>3456</v>
      </c>
      <c r="J61" s="118">
        <f t="shared" si="6"/>
        <v>20</v>
      </c>
      <c r="K61" s="118">
        <f t="shared" si="6"/>
        <v>3530</v>
      </c>
      <c r="L61" s="118">
        <f t="shared" si="6"/>
        <v>3550</v>
      </c>
    </row>
    <row r="62" spans="1:12" ht="12.75">
      <c r="A62" s="29"/>
      <c r="B62" s="62"/>
      <c r="C62" s="23"/>
      <c r="D62" s="73"/>
      <c r="E62" s="73"/>
      <c r="F62" s="73"/>
      <c r="G62" s="73"/>
      <c r="H62" s="73"/>
      <c r="I62" s="73"/>
      <c r="J62" s="73"/>
      <c r="K62" s="73"/>
      <c r="L62" s="73"/>
    </row>
    <row r="63" spans="1:12" ht="12.75">
      <c r="A63" s="29"/>
      <c r="B63" s="60">
        <v>0.52</v>
      </c>
      <c r="C63" s="23" t="s">
        <v>44</v>
      </c>
      <c r="D63" s="76"/>
      <c r="E63" s="76"/>
      <c r="F63" s="76"/>
      <c r="G63" s="76"/>
      <c r="H63" s="76"/>
      <c r="I63" s="76"/>
      <c r="J63" s="76"/>
      <c r="K63" s="76"/>
      <c r="L63" s="76"/>
    </row>
    <row r="64" spans="1:12" ht="12.75">
      <c r="A64" s="29"/>
      <c r="B64" s="59" t="s">
        <v>45</v>
      </c>
      <c r="C64" s="23" t="s">
        <v>19</v>
      </c>
      <c r="D64" s="110">
        <v>0</v>
      </c>
      <c r="E64" s="96">
        <v>3666</v>
      </c>
      <c r="F64" s="110">
        <v>0</v>
      </c>
      <c r="G64" s="136">
        <v>3530</v>
      </c>
      <c r="H64" s="110">
        <v>0</v>
      </c>
      <c r="I64" s="96">
        <v>3530</v>
      </c>
      <c r="J64" s="110">
        <v>0</v>
      </c>
      <c r="K64" s="96">
        <v>3826</v>
      </c>
      <c r="L64" s="96">
        <f>SUM(J64:K64)</f>
        <v>3826</v>
      </c>
    </row>
    <row r="65" spans="1:12" ht="12.75">
      <c r="A65" s="29"/>
      <c r="B65" s="59" t="s">
        <v>46</v>
      </c>
      <c r="C65" s="23" t="s">
        <v>21</v>
      </c>
      <c r="D65" s="97">
        <v>62</v>
      </c>
      <c r="E65" s="97">
        <v>49</v>
      </c>
      <c r="F65" s="101">
        <v>10</v>
      </c>
      <c r="G65" s="101">
        <v>45</v>
      </c>
      <c r="H65" s="97">
        <v>35</v>
      </c>
      <c r="I65" s="97">
        <v>45</v>
      </c>
      <c r="J65" s="97">
        <v>5</v>
      </c>
      <c r="K65" s="97">
        <v>45</v>
      </c>
      <c r="L65" s="96">
        <f>SUM(J65:K65)</f>
        <v>50</v>
      </c>
    </row>
    <row r="66" spans="1:12" ht="12.75">
      <c r="A66" s="29"/>
      <c r="B66" s="59" t="s">
        <v>47</v>
      </c>
      <c r="C66" s="23" t="s">
        <v>23</v>
      </c>
      <c r="D66" s="96">
        <v>90</v>
      </c>
      <c r="E66" s="96">
        <v>117</v>
      </c>
      <c r="F66" s="136">
        <v>50</v>
      </c>
      <c r="G66" s="136">
        <v>100</v>
      </c>
      <c r="H66" s="96">
        <v>100</v>
      </c>
      <c r="I66" s="96">
        <v>100</v>
      </c>
      <c r="J66" s="97">
        <v>15</v>
      </c>
      <c r="K66" s="96">
        <v>100</v>
      </c>
      <c r="L66" s="96">
        <f>SUM(J66:K66)</f>
        <v>115</v>
      </c>
    </row>
    <row r="67" spans="1:12" ht="12.75">
      <c r="A67" s="29" t="s">
        <v>13</v>
      </c>
      <c r="B67" s="60">
        <v>0.52</v>
      </c>
      <c r="C67" s="23" t="s">
        <v>44</v>
      </c>
      <c r="D67" s="118">
        <f aca="true" t="shared" si="7" ref="D67:L67">SUM(D64:D66)</f>
        <v>152</v>
      </c>
      <c r="E67" s="118">
        <f t="shared" si="7"/>
        <v>3832</v>
      </c>
      <c r="F67" s="118">
        <f t="shared" si="7"/>
        <v>60</v>
      </c>
      <c r="G67" s="118">
        <f t="shared" si="7"/>
        <v>3675</v>
      </c>
      <c r="H67" s="118">
        <f t="shared" si="7"/>
        <v>135</v>
      </c>
      <c r="I67" s="118">
        <f t="shared" si="7"/>
        <v>3675</v>
      </c>
      <c r="J67" s="118">
        <f t="shared" si="7"/>
        <v>20</v>
      </c>
      <c r="K67" s="118">
        <f t="shared" si="7"/>
        <v>3971</v>
      </c>
      <c r="L67" s="118">
        <f t="shared" si="7"/>
        <v>3991</v>
      </c>
    </row>
    <row r="68" spans="1:12" ht="12.75">
      <c r="A68" s="29"/>
      <c r="B68" s="60"/>
      <c r="C68" s="23"/>
      <c r="D68" s="73"/>
      <c r="E68" s="73"/>
      <c r="F68" s="73"/>
      <c r="G68" s="73"/>
      <c r="H68" s="73"/>
      <c r="I68" s="73"/>
      <c r="J68" s="73"/>
      <c r="K68" s="73"/>
      <c r="L68" s="73"/>
    </row>
    <row r="69" spans="1:12" ht="12.75">
      <c r="A69" s="29"/>
      <c r="B69" s="60">
        <v>0.55</v>
      </c>
      <c r="C69" s="23" t="s">
        <v>80</v>
      </c>
      <c r="D69" s="73"/>
      <c r="E69" s="73"/>
      <c r="F69" s="73"/>
      <c r="G69" s="73"/>
      <c r="H69" s="73"/>
      <c r="I69" s="73"/>
      <c r="J69" s="73"/>
      <c r="K69" s="73"/>
      <c r="L69" s="73"/>
    </row>
    <row r="70" spans="1:12" ht="12.75">
      <c r="A70" s="29"/>
      <c r="B70" s="62" t="s">
        <v>81</v>
      </c>
      <c r="C70" s="23" t="s">
        <v>19</v>
      </c>
      <c r="D70" s="111">
        <v>0</v>
      </c>
      <c r="E70" s="97">
        <v>2155</v>
      </c>
      <c r="F70" s="111">
        <v>0</v>
      </c>
      <c r="G70" s="101">
        <v>1436</v>
      </c>
      <c r="H70" s="111">
        <v>0</v>
      </c>
      <c r="I70" s="97">
        <v>1436</v>
      </c>
      <c r="J70" s="111">
        <v>0</v>
      </c>
      <c r="K70" s="97">
        <v>1580</v>
      </c>
      <c r="L70" s="97">
        <f>SUM(J70:K70)</f>
        <v>1580</v>
      </c>
    </row>
    <row r="71" spans="1:12" ht="12.75">
      <c r="A71" s="29"/>
      <c r="B71" s="62" t="s">
        <v>82</v>
      </c>
      <c r="C71" s="23" t="s">
        <v>21</v>
      </c>
      <c r="D71" s="97">
        <v>19</v>
      </c>
      <c r="E71" s="97">
        <v>30</v>
      </c>
      <c r="F71" s="101">
        <v>10</v>
      </c>
      <c r="G71" s="101">
        <v>29</v>
      </c>
      <c r="H71" s="97">
        <v>10</v>
      </c>
      <c r="I71" s="97">
        <v>29</v>
      </c>
      <c r="J71" s="97">
        <v>5</v>
      </c>
      <c r="K71" s="97">
        <v>29</v>
      </c>
      <c r="L71" s="97">
        <f>SUM(J71:K71)</f>
        <v>34</v>
      </c>
    </row>
    <row r="72" spans="1:12" ht="12.75">
      <c r="A72" s="51"/>
      <c r="B72" s="121" t="s">
        <v>83</v>
      </c>
      <c r="C72" s="100" t="s">
        <v>23</v>
      </c>
      <c r="D72" s="107">
        <v>50</v>
      </c>
      <c r="E72" s="107">
        <v>88</v>
      </c>
      <c r="F72" s="137">
        <v>50</v>
      </c>
      <c r="G72" s="137">
        <v>80</v>
      </c>
      <c r="H72" s="107">
        <v>100</v>
      </c>
      <c r="I72" s="107">
        <v>80</v>
      </c>
      <c r="J72" s="107">
        <v>10</v>
      </c>
      <c r="K72" s="107">
        <v>80</v>
      </c>
      <c r="L72" s="107">
        <f>SUM(J72:K72)</f>
        <v>90</v>
      </c>
    </row>
    <row r="73" spans="1:12" ht="12.75" customHeight="1">
      <c r="A73" s="124" t="s">
        <v>13</v>
      </c>
      <c r="B73" s="125">
        <v>0.55</v>
      </c>
      <c r="C73" s="126" t="s">
        <v>80</v>
      </c>
      <c r="D73" s="118">
        <f aca="true" t="shared" si="8" ref="D73:L73">SUM(D70:D72)</f>
        <v>69</v>
      </c>
      <c r="E73" s="118">
        <f t="shared" si="8"/>
        <v>2273</v>
      </c>
      <c r="F73" s="118">
        <f t="shared" si="8"/>
        <v>60</v>
      </c>
      <c r="G73" s="118">
        <f t="shared" si="8"/>
        <v>1545</v>
      </c>
      <c r="H73" s="118">
        <f t="shared" si="8"/>
        <v>110</v>
      </c>
      <c r="I73" s="118">
        <f t="shared" si="8"/>
        <v>1545</v>
      </c>
      <c r="J73" s="118">
        <f t="shared" si="8"/>
        <v>15</v>
      </c>
      <c r="K73" s="118">
        <f t="shared" si="8"/>
        <v>1689</v>
      </c>
      <c r="L73" s="118">
        <f t="shared" si="8"/>
        <v>1704</v>
      </c>
    </row>
    <row r="74" spans="1:12" ht="12.75" customHeight="1">
      <c r="A74" s="29"/>
      <c r="B74" s="60"/>
      <c r="C74" s="23"/>
      <c r="D74" s="73"/>
      <c r="E74" s="73"/>
      <c r="F74" s="73"/>
      <c r="G74" s="73"/>
      <c r="H74" s="73"/>
      <c r="I74" s="73"/>
      <c r="J74" s="97"/>
      <c r="K74" s="73"/>
      <c r="L74" s="73"/>
    </row>
    <row r="75" spans="1:12" ht="12.75" customHeight="1">
      <c r="A75" s="29"/>
      <c r="B75" s="60">
        <v>0.57</v>
      </c>
      <c r="C75" s="23" t="s">
        <v>48</v>
      </c>
      <c r="D75" s="73"/>
      <c r="E75" s="73"/>
      <c r="F75" s="73"/>
      <c r="G75" s="73"/>
      <c r="H75" s="73"/>
      <c r="I75" s="73"/>
      <c r="J75" s="73"/>
      <c r="K75" s="73"/>
      <c r="L75" s="73"/>
    </row>
    <row r="76" spans="2:12" ht="12.75" customHeight="1">
      <c r="B76" s="58" t="s">
        <v>49</v>
      </c>
      <c r="C76" s="21" t="s">
        <v>19</v>
      </c>
      <c r="D76" s="110">
        <v>0</v>
      </c>
      <c r="E76" s="96">
        <v>4168</v>
      </c>
      <c r="F76" s="110">
        <v>0</v>
      </c>
      <c r="G76" s="101">
        <v>3912</v>
      </c>
      <c r="H76" s="110">
        <v>0</v>
      </c>
      <c r="I76" s="97">
        <v>3912</v>
      </c>
      <c r="J76" s="110">
        <v>0</v>
      </c>
      <c r="K76" s="97">
        <v>4997</v>
      </c>
      <c r="L76" s="96">
        <f>SUM(J76:K76)</f>
        <v>4997</v>
      </c>
    </row>
    <row r="77" spans="2:12" ht="12.75" customHeight="1">
      <c r="B77" s="58" t="s">
        <v>50</v>
      </c>
      <c r="C77" s="21" t="s">
        <v>21</v>
      </c>
      <c r="D77" s="96">
        <v>65</v>
      </c>
      <c r="E77" s="96">
        <v>65</v>
      </c>
      <c r="F77" s="136">
        <v>10</v>
      </c>
      <c r="G77" s="101">
        <v>59</v>
      </c>
      <c r="H77" s="96">
        <v>35</v>
      </c>
      <c r="I77" s="97">
        <v>59</v>
      </c>
      <c r="J77" s="96">
        <v>5</v>
      </c>
      <c r="K77" s="97">
        <v>59</v>
      </c>
      <c r="L77" s="96">
        <f>SUM(J77:K77)</f>
        <v>64</v>
      </c>
    </row>
    <row r="78" spans="2:12" ht="12.75" customHeight="1">
      <c r="B78" s="58" t="s">
        <v>51</v>
      </c>
      <c r="C78" s="21" t="s">
        <v>23</v>
      </c>
      <c r="D78" s="96">
        <v>89</v>
      </c>
      <c r="E78" s="96">
        <v>112</v>
      </c>
      <c r="F78" s="136">
        <v>50</v>
      </c>
      <c r="G78" s="101">
        <v>100</v>
      </c>
      <c r="H78" s="96">
        <v>100</v>
      </c>
      <c r="I78" s="97">
        <v>100</v>
      </c>
      <c r="J78" s="96">
        <v>15</v>
      </c>
      <c r="K78" s="97">
        <v>100</v>
      </c>
      <c r="L78" s="96">
        <f>SUM(J78:K78)</f>
        <v>115</v>
      </c>
    </row>
    <row r="79" spans="1:12" ht="12.75" customHeight="1">
      <c r="A79" s="45" t="s">
        <v>13</v>
      </c>
      <c r="B79" s="57">
        <v>0.57</v>
      </c>
      <c r="C79" s="21" t="s">
        <v>48</v>
      </c>
      <c r="D79" s="118">
        <f aca="true" t="shared" si="9" ref="D79:L79">SUM(D76:D78)</f>
        <v>154</v>
      </c>
      <c r="E79" s="118">
        <f t="shared" si="9"/>
        <v>4345</v>
      </c>
      <c r="F79" s="118">
        <f t="shared" si="9"/>
        <v>60</v>
      </c>
      <c r="G79" s="118">
        <f t="shared" si="9"/>
        <v>4071</v>
      </c>
      <c r="H79" s="118">
        <f t="shared" si="9"/>
        <v>135</v>
      </c>
      <c r="I79" s="118">
        <f t="shared" si="9"/>
        <v>4071</v>
      </c>
      <c r="J79" s="118">
        <f t="shared" si="9"/>
        <v>20</v>
      </c>
      <c r="K79" s="118">
        <f t="shared" si="9"/>
        <v>5156</v>
      </c>
      <c r="L79" s="118">
        <f t="shared" si="9"/>
        <v>5176</v>
      </c>
    </row>
    <row r="80" spans="1:12" ht="12.75" customHeight="1">
      <c r="A80" s="29" t="s">
        <v>13</v>
      </c>
      <c r="B80" s="63">
        <v>0.001</v>
      </c>
      <c r="C80" s="24" t="s">
        <v>16</v>
      </c>
      <c r="D80" s="118">
        <f>D79+D67+D55+D49+D43+D37+D31+D25+D73+D61</f>
        <v>12672</v>
      </c>
      <c r="E80" s="118">
        <f aca="true" t="shared" si="10" ref="E80:L80">E79+E67+E55+E49+E43+E37+E31+E25+E73+E61</f>
        <v>72845</v>
      </c>
      <c r="F80" s="118">
        <f t="shared" si="10"/>
        <v>3737</v>
      </c>
      <c r="G80" s="118">
        <f t="shared" si="10"/>
        <v>68956</v>
      </c>
      <c r="H80" s="118">
        <f t="shared" si="10"/>
        <v>7737</v>
      </c>
      <c r="I80" s="118">
        <f t="shared" si="10"/>
        <v>68956</v>
      </c>
      <c r="J80" s="118">
        <f t="shared" si="10"/>
        <v>3907</v>
      </c>
      <c r="K80" s="118">
        <f t="shared" si="10"/>
        <v>71961</v>
      </c>
      <c r="L80" s="118">
        <f t="shared" si="10"/>
        <v>75868</v>
      </c>
    </row>
    <row r="81" spans="2:12" ht="12.75" customHeight="1">
      <c r="B81" s="64"/>
      <c r="C81" s="19"/>
      <c r="D81" s="73"/>
      <c r="E81" s="73"/>
      <c r="F81" s="73"/>
      <c r="G81" s="73"/>
      <c r="H81" s="73"/>
      <c r="I81" s="73"/>
      <c r="J81" s="73"/>
      <c r="K81" s="73"/>
      <c r="L81" s="73"/>
    </row>
    <row r="82" spans="2:12" ht="12.75" customHeight="1">
      <c r="B82" s="56">
        <v>0.003</v>
      </c>
      <c r="C82" s="19" t="s">
        <v>52</v>
      </c>
      <c r="D82" s="74"/>
      <c r="E82" s="74"/>
      <c r="F82" s="74"/>
      <c r="G82" s="74"/>
      <c r="H82" s="74"/>
      <c r="I82" s="74"/>
      <c r="J82" s="74"/>
      <c r="K82" s="74"/>
      <c r="L82" s="74"/>
    </row>
    <row r="83" spans="2:12" ht="12.75" customHeight="1">
      <c r="B83" s="26">
        <v>60</v>
      </c>
      <c r="C83" s="21" t="s">
        <v>52</v>
      </c>
      <c r="D83" s="74"/>
      <c r="E83" s="74"/>
      <c r="F83" s="74"/>
      <c r="G83" s="74"/>
      <c r="H83" s="74"/>
      <c r="I83" s="74"/>
      <c r="J83" s="74"/>
      <c r="K83" s="74"/>
      <c r="L83" s="74"/>
    </row>
    <row r="84" spans="1:12" ht="12.75" customHeight="1">
      <c r="A84" s="29"/>
      <c r="B84" s="59" t="s">
        <v>53</v>
      </c>
      <c r="C84" s="23" t="s">
        <v>54</v>
      </c>
      <c r="D84" s="96">
        <v>143</v>
      </c>
      <c r="E84" s="110">
        <v>0</v>
      </c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f>SUM(J84:K84)</f>
        <v>0</v>
      </c>
    </row>
    <row r="85" spans="1:12" ht="12.75" customHeight="1">
      <c r="A85" s="29" t="s">
        <v>13</v>
      </c>
      <c r="B85" s="26">
        <v>60</v>
      </c>
      <c r="C85" s="21" t="s">
        <v>52</v>
      </c>
      <c r="D85" s="118">
        <f>D84</f>
        <v>143</v>
      </c>
      <c r="E85" s="119">
        <f aca="true" t="shared" si="11" ref="E85:L85">E84</f>
        <v>0</v>
      </c>
      <c r="F85" s="119">
        <f t="shared" si="11"/>
        <v>0</v>
      </c>
      <c r="G85" s="119">
        <f t="shared" si="11"/>
        <v>0</v>
      </c>
      <c r="H85" s="119">
        <f t="shared" si="11"/>
        <v>0</v>
      </c>
      <c r="I85" s="119">
        <f t="shared" si="11"/>
        <v>0</v>
      </c>
      <c r="J85" s="119">
        <f t="shared" si="11"/>
        <v>0</v>
      </c>
      <c r="K85" s="119">
        <f t="shared" si="11"/>
        <v>0</v>
      </c>
      <c r="L85" s="119">
        <f t="shared" si="11"/>
        <v>0</v>
      </c>
    </row>
    <row r="86" spans="1:12" ht="12.75" customHeight="1">
      <c r="A86" s="29" t="s">
        <v>13</v>
      </c>
      <c r="B86" s="63">
        <v>0.003</v>
      </c>
      <c r="C86" s="24" t="s">
        <v>52</v>
      </c>
      <c r="D86" s="118">
        <f aca="true" t="shared" si="12" ref="D86:L86">D85</f>
        <v>143</v>
      </c>
      <c r="E86" s="119">
        <f t="shared" si="12"/>
        <v>0</v>
      </c>
      <c r="F86" s="119">
        <f t="shared" si="12"/>
        <v>0</v>
      </c>
      <c r="G86" s="119">
        <f t="shared" si="12"/>
        <v>0</v>
      </c>
      <c r="H86" s="119">
        <f t="shared" si="12"/>
        <v>0</v>
      </c>
      <c r="I86" s="119">
        <f t="shared" si="12"/>
        <v>0</v>
      </c>
      <c r="J86" s="119">
        <f t="shared" si="12"/>
        <v>0</v>
      </c>
      <c r="K86" s="119">
        <f t="shared" si="12"/>
        <v>0</v>
      </c>
      <c r="L86" s="119">
        <f t="shared" si="12"/>
        <v>0</v>
      </c>
    </row>
    <row r="87" spans="1:12" ht="12.75" customHeight="1">
      <c r="A87" s="29"/>
      <c r="B87" s="56"/>
      <c r="C87" s="24"/>
      <c r="D87" s="73"/>
      <c r="E87" s="73"/>
      <c r="F87" s="73"/>
      <c r="G87" s="73"/>
      <c r="H87" s="73"/>
      <c r="I87" s="73"/>
      <c r="J87" s="73"/>
      <c r="K87" s="73"/>
      <c r="L87" s="73"/>
    </row>
    <row r="88" spans="1:12" ht="12.75" customHeight="1">
      <c r="A88" s="29"/>
      <c r="B88" s="56">
        <v>0.101</v>
      </c>
      <c r="C88" s="19" t="s">
        <v>55</v>
      </c>
      <c r="D88" s="73"/>
      <c r="E88" s="73"/>
      <c r="F88" s="73"/>
      <c r="G88" s="73"/>
      <c r="H88" s="73"/>
      <c r="I88" s="73"/>
      <c r="J88" s="73"/>
      <c r="K88" s="73"/>
      <c r="L88" s="73"/>
    </row>
    <row r="89" spans="2:12" ht="12.75" customHeight="1">
      <c r="B89" s="26">
        <v>61</v>
      </c>
      <c r="C89" s="8" t="s">
        <v>56</v>
      </c>
      <c r="D89" s="73"/>
      <c r="E89" s="73"/>
      <c r="F89" s="73"/>
      <c r="G89" s="73"/>
      <c r="H89" s="73"/>
      <c r="I89" s="73"/>
      <c r="J89" s="73"/>
      <c r="K89" s="73"/>
      <c r="L89" s="73"/>
    </row>
    <row r="90" spans="2:12" ht="12.75" customHeight="1">
      <c r="B90" s="65" t="s">
        <v>57</v>
      </c>
      <c r="C90" s="8" t="s">
        <v>58</v>
      </c>
      <c r="D90" s="96">
        <v>38</v>
      </c>
      <c r="E90" s="110">
        <v>0</v>
      </c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f>SUM(J90:K90)</f>
        <v>0</v>
      </c>
    </row>
    <row r="91" spans="1:12" ht="12.75" customHeight="1">
      <c r="A91" s="29" t="s">
        <v>13</v>
      </c>
      <c r="B91" s="63">
        <v>0.101</v>
      </c>
      <c r="C91" s="24" t="s">
        <v>55</v>
      </c>
      <c r="D91" s="118">
        <f aca="true" t="shared" si="13" ref="D91:L91">D90</f>
        <v>38</v>
      </c>
      <c r="E91" s="119">
        <f t="shared" si="13"/>
        <v>0</v>
      </c>
      <c r="F91" s="119">
        <f t="shared" si="13"/>
        <v>0</v>
      </c>
      <c r="G91" s="119">
        <f t="shared" si="13"/>
        <v>0</v>
      </c>
      <c r="H91" s="119">
        <f t="shared" si="13"/>
        <v>0</v>
      </c>
      <c r="I91" s="119">
        <f t="shared" si="13"/>
        <v>0</v>
      </c>
      <c r="J91" s="119">
        <f t="shared" si="13"/>
        <v>0</v>
      </c>
      <c r="K91" s="119">
        <f t="shared" si="13"/>
        <v>0</v>
      </c>
      <c r="L91" s="119">
        <f t="shared" si="13"/>
        <v>0</v>
      </c>
    </row>
    <row r="92" spans="1:12" ht="12.75" customHeight="1">
      <c r="A92" s="29"/>
      <c r="B92" s="53"/>
      <c r="C92" s="40"/>
      <c r="D92" s="72"/>
      <c r="E92" s="72"/>
      <c r="F92" s="72"/>
      <c r="G92" s="72"/>
      <c r="H92" s="72"/>
      <c r="I92" s="72"/>
      <c r="J92" s="72"/>
      <c r="K92" s="72"/>
      <c r="L92" s="72"/>
    </row>
    <row r="93" spans="1:12" ht="12.75" customHeight="1">
      <c r="A93" s="29"/>
      <c r="B93" s="63">
        <v>0.105</v>
      </c>
      <c r="C93" s="24" t="s">
        <v>59</v>
      </c>
      <c r="D93" s="73"/>
      <c r="E93" s="73"/>
      <c r="F93" s="73"/>
      <c r="G93" s="73"/>
      <c r="H93" s="73"/>
      <c r="I93" s="73"/>
      <c r="J93" s="73"/>
      <c r="K93" s="73"/>
      <c r="L93" s="73"/>
    </row>
    <row r="94" spans="1:12" ht="12.75" customHeight="1">
      <c r="A94" s="29"/>
      <c r="B94" s="59" t="s">
        <v>60</v>
      </c>
      <c r="C94" s="23" t="s">
        <v>61</v>
      </c>
      <c r="D94" s="107">
        <v>500</v>
      </c>
      <c r="E94" s="110">
        <v>0</v>
      </c>
      <c r="F94" s="112">
        <v>0</v>
      </c>
      <c r="G94" s="110">
        <v>0</v>
      </c>
      <c r="H94" s="112">
        <v>0</v>
      </c>
      <c r="I94" s="110">
        <v>0</v>
      </c>
      <c r="J94" s="112">
        <v>0</v>
      </c>
      <c r="K94" s="110">
        <v>0</v>
      </c>
      <c r="L94" s="110">
        <f>SUM(J94:K94)</f>
        <v>0</v>
      </c>
    </row>
    <row r="95" spans="1:12" ht="12.75" customHeight="1">
      <c r="A95" s="29" t="s">
        <v>13</v>
      </c>
      <c r="B95" s="63">
        <v>0.105</v>
      </c>
      <c r="C95" s="24" t="s">
        <v>59</v>
      </c>
      <c r="D95" s="118">
        <f aca="true" t="shared" si="14" ref="D95:L95">D94</f>
        <v>500</v>
      </c>
      <c r="E95" s="119">
        <f t="shared" si="14"/>
        <v>0</v>
      </c>
      <c r="F95" s="119">
        <f t="shared" si="14"/>
        <v>0</v>
      </c>
      <c r="G95" s="119">
        <f t="shared" si="14"/>
        <v>0</v>
      </c>
      <c r="H95" s="119">
        <f t="shared" si="14"/>
        <v>0</v>
      </c>
      <c r="I95" s="119">
        <f t="shared" si="14"/>
        <v>0</v>
      </c>
      <c r="J95" s="119">
        <f t="shared" si="14"/>
        <v>0</v>
      </c>
      <c r="K95" s="119">
        <f t="shared" si="14"/>
        <v>0</v>
      </c>
      <c r="L95" s="119">
        <f t="shared" si="14"/>
        <v>0</v>
      </c>
    </row>
    <row r="96" spans="1:12" ht="12.75" customHeight="1">
      <c r="A96" s="29"/>
      <c r="B96" s="63"/>
      <c r="C96" s="24"/>
      <c r="D96" s="73"/>
      <c r="E96" s="42"/>
      <c r="F96" s="73"/>
      <c r="G96" s="42"/>
      <c r="H96" s="73"/>
      <c r="I96" s="42"/>
      <c r="J96" s="73"/>
      <c r="K96" s="42"/>
      <c r="L96" s="73"/>
    </row>
    <row r="97" spans="1:12" ht="12.75" customHeight="1">
      <c r="A97" s="29"/>
      <c r="B97" s="63">
        <v>0.107</v>
      </c>
      <c r="C97" s="24" t="s">
        <v>62</v>
      </c>
      <c r="D97" s="73"/>
      <c r="E97" s="73"/>
      <c r="F97" s="73"/>
      <c r="G97" s="73"/>
      <c r="H97" s="73"/>
      <c r="I97" s="73"/>
      <c r="J97" s="73"/>
      <c r="K97" s="73"/>
      <c r="L97" s="73"/>
    </row>
    <row r="98" spans="1:12" ht="12.75" customHeight="1">
      <c r="A98" s="29"/>
      <c r="B98" s="31">
        <v>62</v>
      </c>
      <c r="C98" s="40" t="s">
        <v>62</v>
      </c>
      <c r="D98" s="73"/>
      <c r="E98" s="73"/>
      <c r="F98" s="73"/>
      <c r="G98" s="73"/>
      <c r="H98" s="73"/>
      <c r="I98" s="73"/>
      <c r="J98" s="73"/>
      <c r="K98" s="73"/>
      <c r="L98" s="73"/>
    </row>
    <row r="99" spans="1:12" ht="12.75" customHeight="1">
      <c r="A99" s="29"/>
      <c r="B99" s="59" t="s">
        <v>63</v>
      </c>
      <c r="C99" s="40" t="s">
        <v>94</v>
      </c>
      <c r="D99" s="97">
        <v>35</v>
      </c>
      <c r="E99" s="111">
        <v>0</v>
      </c>
      <c r="F99" s="111">
        <v>0</v>
      </c>
      <c r="G99" s="111">
        <v>0</v>
      </c>
      <c r="H99" s="111">
        <v>0</v>
      </c>
      <c r="I99" s="111">
        <v>0</v>
      </c>
      <c r="J99" s="111">
        <v>0</v>
      </c>
      <c r="K99" s="111">
        <v>0</v>
      </c>
      <c r="L99" s="111">
        <f>SUM(J99:K99)</f>
        <v>0</v>
      </c>
    </row>
    <row r="100" spans="1:12" ht="12.75">
      <c r="A100" s="29"/>
      <c r="B100" s="59" t="s">
        <v>64</v>
      </c>
      <c r="C100" s="40" t="s">
        <v>65</v>
      </c>
      <c r="D100" s="112">
        <v>0</v>
      </c>
      <c r="E100" s="112">
        <v>0</v>
      </c>
      <c r="F100" s="112">
        <v>0</v>
      </c>
      <c r="G100" s="112">
        <v>0</v>
      </c>
      <c r="H100" s="112">
        <v>0</v>
      </c>
      <c r="I100" s="112">
        <v>0</v>
      </c>
      <c r="J100" s="112">
        <v>0</v>
      </c>
      <c r="K100" s="112">
        <v>0</v>
      </c>
      <c r="L100" s="112">
        <f>SUM(J100:K100)</f>
        <v>0</v>
      </c>
    </row>
    <row r="101" spans="1:12" ht="12.75">
      <c r="A101" s="29" t="s">
        <v>13</v>
      </c>
      <c r="B101" s="31">
        <v>62</v>
      </c>
      <c r="C101" s="40" t="s">
        <v>62</v>
      </c>
      <c r="D101" s="107">
        <f aca="true" t="shared" si="15" ref="D101:L101">SUM(D98:D100)</f>
        <v>35</v>
      </c>
      <c r="E101" s="112">
        <f t="shared" si="15"/>
        <v>0</v>
      </c>
      <c r="F101" s="112">
        <f t="shared" si="15"/>
        <v>0</v>
      </c>
      <c r="G101" s="112">
        <f t="shared" si="15"/>
        <v>0</v>
      </c>
      <c r="H101" s="112">
        <f t="shared" si="15"/>
        <v>0</v>
      </c>
      <c r="I101" s="112">
        <f t="shared" si="15"/>
        <v>0</v>
      </c>
      <c r="J101" s="112">
        <f t="shared" si="15"/>
        <v>0</v>
      </c>
      <c r="K101" s="112">
        <f t="shared" si="15"/>
        <v>0</v>
      </c>
      <c r="L101" s="112">
        <f t="shared" si="15"/>
        <v>0</v>
      </c>
    </row>
    <row r="102" spans="1:12" ht="12.75">
      <c r="A102" s="29" t="s">
        <v>13</v>
      </c>
      <c r="B102" s="63">
        <v>0.107</v>
      </c>
      <c r="C102" s="24" t="s">
        <v>62</v>
      </c>
      <c r="D102" s="118">
        <f aca="true" t="shared" si="16" ref="D102:L102">D101</f>
        <v>35</v>
      </c>
      <c r="E102" s="119">
        <f t="shared" si="16"/>
        <v>0</v>
      </c>
      <c r="F102" s="119">
        <f t="shared" si="16"/>
        <v>0</v>
      </c>
      <c r="G102" s="119">
        <f t="shared" si="16"/>
        <v>0</v>
      </c>
      <c r="H102" s="119">
        <f t="shared" si="16"/>
        <v>0</v>
      </c>
      <c r="I102" s="119">
        <f t="shared" si="16"/>
        <v>0</v>
      </c>
      <c r="J102" s="119">
        <f t="shared" si="16"/>
        <v>0</v>
      </c>
      <c r="K102" s="119">
        <f t="shared" si="16"/>
        <v>0</v>
      </c>
      <c r="L102" s="119">
        <f t="shared" si="16"/>
        <v>0</v>
      </c>
    </row>
    <row r="103" spans="1:12" ht="12.75">
      <c r="A103" s="29"/>
      <c r="B103" s="63"/>
      <c r="C103" s="24"/>
      <c r="D103" s="73"/>
      <c r="E103" s="42"/>
      <c r="F103" s="73"/>
      <c r="G103" s="42"/>
      <c r="H103" s="73"/>
      <c r="I103" s="42"/>
      <c r="J103" s="73"/>
      <c r="K103" s="42"/>
      <c r="L103" s="73"/>
    </row>
    <row r="104" spans="1:12" ht="12.75">
      <c r="A104" s="29"/>
      <c r="B104" s="63">
        <v>0.108</v>
      </c>
      <c r="C104" s="24" t="s">
        <v>66</v>
      </c>
      <c r="D104" s="76"/>
      <c r="E104" s="74"/>
      <c r="F104" s="74"/>
      <c r="G104" s="74"/>
      <c r="H104" s="74"/>
      <c r="I104" s="74"/>
      <c r="J104" s="74"/>
      <c r="K104" s="74"/>
      <c r="L104" s="74"/>
    </row>
    <row r="105" spans="1:12" ht="12.75">
      <c r="A105" s="29"/>
      <c r="B105" s="31">
        <v>62</v>
      </c>
      <c r="C105" s="23" t="s">
        <v>86</v>
      </c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1:12" ht="12.75">
      <c r="A106" s="51"/>
      <c r="B106" s="122" t="s">
        <v>63</v>
      </c>
      <c r="C106" s="123" t="s">
        <v>91</v>
      </c>
      <c r="D106" s="140">
        <v>839</v>
      </c>
      <c r="E106" s="141">
        <v>0</v>
      </c>
      <c r="F106" s="141">
        <v>0</v>
      </c>
      <c r="G106" s="141">
        <v>0</v>
      </c>
      <c r="H106" s="141">
        <v>0</v>
      </c>
      <c r="I106" s="141">
        <v>0</v>
      </c>
      <c r="J106" s="141">
        <v>0</v>
      </c>
      <c r="K106" s="141">
        <v>0</v>
      </c>
      <c r="L106" s="112">
        <f>SUM(J106:K106)</f>
        <v>0</v>
      </c>
    </row>
    <row r="107" spans="1:12" ht="12.75">
      <c r="A107" s="124"/>
      <c r="B107" s="142">
        <v>63</v>
      </c>
      <c r="C107" s="126" t="s">
        <v>87</v>
      </c>
      <c r="D107" s="143"/>
      <c r="E107" s="144"/>
      <c r="F107" s="143"/>
      <c r="G107" s="144"/>
      <c r="H107" s="143"/>
      <c r="I107" s="144"/>
      <c r="J107" s="143"/>
      <c r="K107" s="144"/>
      <c r="L107" s="143"/>
    </row>
    <row r="108" spans="2:12" ht="12.75">
      <c r="B108" s="58" t="s">
        <v>67</v>
      </c>
      <c r="C108" s="21" t="s">
        <v>65</v>
      </c>
      <c r="D108" s="96">
        <v>2749</v>
      </c>
      <c r="E108" s="110">
        <v>0</v>
      </c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f>SUM(J108:K108)</f>
        <v>0</v>
      </c>
    </row>
    <row r="109" spans="2:12" ht="12.75">
      <c r="B109" s="58"/>
      <c r="C109" s="21"/>
      <c r="D109" s="72"/>
      <c r="E109" s="43"/>
      <c r="F109" s="72"/>
      <c r="G109" s="43"/>
      <c r="H109" s="72"/>
      <c r="I109" s="43"/>
      <c r="J109" s="72"/>
      <c r="K109" s="43"/>
      <c r="L109" s="72"/>
    </row>
    <row r="110" spans="2:12" ht="12.75">
      <c r="B110" s="26">
        <v>64</v>
      </c>
      <c r="C110" s="21" t="s">
        <v>88</v>
      </c>
      <c r="D110" s="72"/>
      <c r="E110" s="43"/>
      <c r="F110" s="72"/>
      <c r="G110" s="43"/>
      <c r="H110" s="72"/>
      <c r="I110" s="43"/>
      <c r="J110" s="72"/>
      <c r="K110" s="43"/>
      <c r="L110" s="72"/>
    </row>
    <row r="111" spans="2:12" ht="12.75">
      <c r="B111" s="58" t="s">
        <v>68</v>
      </c>
      <c r="C111" s="21" t="s">
        <v>65</v>
      </c>
      <c r="D111" s="96">
        <v>2750</v>
      </c>
      <c r="E111" s="110">
        <v>0</v>
      </c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f>SUM(J111:K111)</f>
        <v>0</v>
      </c>
    </row>
    <row r="112" spans="2:12" ht="12.75">
      <c r="B112" s="58"/>
      <c r="C112" s="21"/>
      <c r="D112" s="72"/>
      <c r="E112" s="43"/>
      <c r="F112" s="72"/>
      <c r="G112" s="43"/>
      <c r="H112" s="72"/>
      <c r="I112" s="43"/>
      <c r="J112" s="72"/>
      <c r="K112" s="43"/>
      <c r="L112" s="72"/>
    </row>
    <row r="113" spans="2:12" ht="25.5">
      <c r="B113" s="26">
        <v>65</v>
      </c>
      <c r="C113" s="27" t="s">
        <v>112</v>
      </c>
      <c r="D113" s="72"/>
      <c r="E113" s="43"/>
      <c r="F113" s="72"/>
      <c r="G113" s="43"/>
      <c r="H113" s="72"/>
      <c r="I113" s="43"/>
      <c r="J113" s="72"/>
      <c r="K113" s="43"/>
      <c r="L113" s="72"/>
    </row>
    <row r="114" spans="2:12" ht="12.75">
      <c r="B114" s="59" t="s">
        <v>120</v>
      </c>
      <c r="C114" s="40" t="s">
        <v>94</v>
      </c>
      <c r="D114" s="96">
        <v>1750</v>
      </c>
      <c r="E114" s="110">
        <v>0</v>
      </c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f>SUM(J114:K114)</f>
        <v>0</v>
      </c>
    </row>
    <row r="115" spans="1:12" ht="25.5">
      <c r="A115" s="29" t="s">
        <v>13</v>
      </c>
      <c r="B115" s="26">
        <v>65</v>
      </c>
      <c r="C115" s="27" t="s">
        <v>89</v>
      </c>
      <c r="D115" s="118">
        <f>D114</f>
        <v>1750</v>
      </c>
      <c r="E115" s="119">
        <f aca="true" t="shared" si="17" ref="E115:L115">E114</f>
        <v>0</v>
      </c>
      <c r="F115" s="119">
        <f t="shared" si="17"/>
        <v>0</v>
      </c>
      <c r="G115" s="119">
        <f t="shared" si="17"/>
        <v>0</v>
      </c>
      <c r="H115" s="119">
        <f t="shared" si="17"/>
        <v>0</v>
      </c>
      <c r="I115" s="119">
        <f t="shared" si="17"/>
        <v>0</v>
      </c>
      <c r="J115" s="119">
        <f t="shared" si="17"/>
        <v>0</v>
      </c>
      <c r="K115" s="119">
        <f t="shared" si="17"/>
        <v>0</v>
      </c>
      <c r="L115" s="119">
        <f t="shared" si="17"/>
        <v>0</v>
      </c>
    </row>
    <row r="116" spans="1:12" ht="12.75">
      <c r="A116" s="29"/>
      <c r="B116" s="59"/>
      <c r="C116" s="30"/>
      <c r="D116" s="73"/>
      <c r="E116" s="42"/>
      <c r="F116" s="73"/>
      <c r="G116" s="42"/>
      <c r="H116" s="73"/>
      <c r="I116" s="42"/>
      <c r="J116" s="73"/>
      <c r="K116" s="42"/>
      <c r="L116" s="73"/>
    </row>
    <row r="117" spans="1:12" ht="25.5">
      <c r="A117" s="29"/>
      <c r="B117" s="31">
        <v>66</v>
      </c>
      <c r="C117" s="27" t="s">
        <v>111</v>
      </c>
      <c r="D117" s="73"/>
      <c r="E117" s="42"/>
      <c r="F117" s="73"/>
      <c r="G117" s="42"/>
      <c r="H117" s="73"/>
      <c r="I117" s="42"/>
      <c r="J117" s="73"/>
      <c r="K117" s="42"/>
      <c r="L117" s="73"/>
    </row>
    <row r="118" spans="1:12" ht="12.75">
      <c r="A118" s="29"/>
      <c r="B118" s="58" t="s">
        <v>92</v>
      </c>
      <c r="C118" s="32" t="s">
        <v>91</v>
      </c>
      <c r="D118" s="97">
        <v>90</v>
      </c>
      <c r="E118" s="111">
        <v>0</v>
      </c>
      <c r="F118" s="111">
        <v>0</v>
      </c>
      <c r="G118" s="111">
        <v>0</v>
      </c>
      <c r="H118" s="111">
        <v>0</v>
      </c>
      <c r="I118" s="111">
        <v>0</v>
      </c>
      <c r="J118" s="111">
        <v>0</v>
      </c>
      <c r="K118" s="111">
        <v>0</v>
      </c>
      <c r="L118" s="110">
        <f>SUM(J118:K118)</f>
        <v>0</v>
      </c>
    </row>
    <row r="119" spans="1:12" ht="12.75">
      <c r="A119" s="29"/>
      <c r="B119" s="59" t="s">
        <v>69</v>
      </c>
      <c r="C119" s="30" t="s">
        <v>65</v>
      </c>
      <c r="D119" s="112">
        <v>0</v>
      </c>
      <c r="E119" s="112">
        <v>0</v>
      </c>
      <c r="F119" s="112">
        <v>0</v>
      </c>
      <c r="G119" s="112">
        <v>0</v>
      </c>
      <c r="H119" s="112">
        <v>0</v>
      </c>
      <c r="I119" s="112">
        <v>0</v>
      </c>
      <c r="J119" s="112">
        <v>0</v>
      </c>
      <c r="K119" s="112">
        <v>0</v>
      </c>
      <c r="L119" s="112">
        <f>SUM(J119:K119)</f>
        <v>0</v>
      </c>
    </row>
    <row r="120" spans="1:12" ht="25.5">
      <c r="A120" s="29" t="s">
        <v>13</v>
      </c>
      <c r="B120" s="31">
        <v>66</v>
      </c>
      <c r="C120" s="27" t="s">
        <v>111</v>
      </c>
      <c r="D120" s="107">
        <f aca="true" t="shared" si="18" ref="D120:I120">D119+D118</f>
        <v>90</v>
      </c>
      <c r="E120" s="112">
        <f t="shared" si="18"/>
        <v>0</v>
      </c>
      <c r="F120" s="112">
        <f t="shared" si="18"/>
        <v>0</v>
      </c>
      <c r="G120" s="112">
        <f t="shared" si="18"/>
        <v>0</v>
      </c>
      <c r="H120" s="112">
        <f t="shared" si="18"/>
        <v>0</v>
      </c>
      <c r="I120" s="112">
        <f t="shared" si="18"/>
        <v>0</v>
      </c>
      <c r="J120" s="112">
        <f>J119+J118</f>
        <v>0</v>
      </c>
      <c r="K120" s="112">
        <f>K119+K118</f>
        <v>0</v>
      </c>
      <c r="L120" s="112">
        <f>L119+L118</f>
        <v>0</v>
      </c>
    </row>
    <row r="121" spans="1:12" ht="12.75">
      <c r="A121" s="29"/>
      <c r="B121" s="59"/>
      <c r="C121" s="23"/>
      <c r="D121" s="72"/>
      <c r="E121" s="72"/>
      <c r="F121" s="72"/>
      <c r="G121" s="72"/>
      <c r="H121" s="72"/>
      <c r="I121" s="72"/>
      <c r="J121" s="72"/>
      <c r="K121" s="72"/>
      <c r="L121" s="72"/>
    </row>
    <row r="122" spans="1:12" ht="12.75">
      <c r="A122" s="29"/>
      <c r="B122" s="31">
        <v>67</v>
      </c>
      <c r="C122" s="23" t="s">
        <v>90</v>
      </c>
      <c r="D122" s="72"/>
      <c r="E122" s="72"/>
      <c r="F122" s="72"/>
      <c r="G122" s="72"/>
      <c r="H122" s="72"/>
      <c r="I122" s="72"/>
      <c r="J122" s="72"/>
      <c r="K122" s="72"/>
      <c r="L122" s="72"/>
    </row>
    <row r="123" spans="1:12" ht="12.75">
      <c r="A123" s="29"/>
      <c r="B123" s="59" t="s">
        <v>93</v>
      </c>
      <c r="C123" s="40" t="s">
        <v>91</v>
      </c>
      <c r="D123" s="97">
        <v>22000</v>
      </c>
      <c r="E123" s="111">
        <v>0</v>
      </c>
      <c r="F123" s="111">
        <v>0</v>
      </c>
      <c r="G123" s="111">
        <v>0</v>
      </c>
      <c r="H123" s="111">
        <v>0</v>
      </c>
      <c r="I123" s="111">
        <v>0</v>
      </c>
      <c r="J123" s="111">
        <v>0</v>
      </c>
      <c r="K123" s="111">
        <v>0</v>
      </c>
      <c r="L123" s="111">
        <f>SUM(J123:K123)</f>
        <v>0</v>
      </c>
    </row>
    <row r="124" spans="1:12" ht="12.75">
      <c r="A124" s="29"/>
      <c r="B124" s="31"/>
      <c r="C124" s="23"/>
      <c r="D124" s="73"/>
      <c r="E124" s="73"/>
      <c r="F124" s="73"/>
      <c r="G124" s="73"/>
      <c r="H124" s="73"/>
      <c r="I124" s="73"/>
      <c r="J124" s="73"/>
      <c r="K124" s="73"/>
      <c r="L124" s="73"/>
    </row>
    <row r="125" spans="1:12" ht="25.5">
      <c r="A125" s="33"/>
      <c r="B125" s="38">
        <v>68</v>
      </c>
      <c r="C125" s="34" t="s">
        <v>110</v>
      </c>
      <c r="D125" s="73"/>
      <c r="E125" s="42"/>
      <c r="F125" s="73"/>
      <c r="G125" s="42"/>
      <c r="H125" s="73"/>
      <c r="I125" s="73"/>
      <c r="J125" s="73"/>
      <c r="K125" s="42"/>
      <c r="L125" s="73"/>
    </row>
    <row r="126" spans="1:12" ht="12.75">
      <c r="A126" s="33"/>
      <c r="B126" s="70" t="s">
        <v>95</v>
      </c>
      <c r="C126" s="71" t="s">
        <v>109</v>
      </c>
      <c r="D126" s="97">
        <v>1000</v>
      </c>
      <c r="E126" s="111">
        <v>0</v>
      </c>
      <c r="F126" s="111">
        <v>0</v>
      </c>
      <c r="G126" s="111">
        <v>0</v>
      </c>
      <c r="H126" s="111">
        <v>0</v>
      </c>
      <c r="I126" s="111">
        <v>0</v>
      </c>
      <c r="J126" s="97">
        <v>1874</v>
      </c>
      <c r="K126" s="111">
        <v>0</v>
      </c>
      <c r="L126" s="97">
        <f>SUM(J126:K126)</f>
        <v>1874</v>
      </c>
    </row>
    <row r="127" spans="1:12" ht="1.5" customHeight="1">
      <c r="A127" s="33"/>
      <c r="B127" s="38"/>
      <c r="C127" s="34"/>
      <c r="D127" s="42"/>
      <c r="E127" s="97"/>
      <c r="F127" s="97"/>
      <c r="G127" s="97"/>
      <c r="H127" s="42"/>
      <c r="I127" s="97"/>
      <c r="J127" s="97"/>
      <c r="K127" s="97"/>
      <c r="L127" s="97"/>
    </row>
    <row r="128" spans="1:12" ht="25.5">
      <c r="A128" s="33"/>
      <c r="B128" s="38">
        <v>69</v>
      </c>
      <c r="C128" s="103" t="s">
        <v>123</v>
      </c>
      <c r="D128" s="42"/>
      <c r="E128" s="97"/>
      <c r="F128" s="97"/>
      <c r="G128" s="97"/>
      <c r="H128" s="42"/>
      <c r="I128" s="97"/>
      <c r="J128" s="97"/>
      <c r="K128" s="97"/>
      <c r="L128" s="97"/>
    </row>
    <row r="129" spans="1:12" ht="12.75" customHeight="1">
      <c r="A129" s="33"/>
      <c r="B129" s="70" t="s">
        <v>121</v>
      </c>
      <c r="C129" s="71" t="s">
        <v>91</v>
      </c>
      <c r="D129" s="97">
        <v>5000</v>
      </c>
      <c r="E129" s="111">
        <v>0</v>
      </c>
      <c r="F129" s="111">
        <v>0</v>
      </c>
      <c r="G129" s="111">
        <v>0</v>
      </c>
      <c r="H129" s="111">
        <v>0</v>
      </c>
      <c r="I129" s="111">
        <v>0</v>
      </c>
      <c r="J129" s="111">
        <v>0</v>
      </c>
      <c r="K129" s="111">
        <v>0</v>
      </c>
      <c r="L129" s="111">
        <f>SUM(J129:K129)</f>
        <v>0</v>
      </c>
    </row>
    <row r="130" spans="1:12" ht="12.75" customHeight="1">
      <c r="A130" s="33"/>
      <c r="B130" s="70"/>
      <c r="C130" s="71"/>
      <c r="D130" s="97"/>
      <c r="E130" s="97"/>
      <c r="F130" s="97"/>
      <c r="G130" s="95"/>
      <c r="H130" s="97"/>
      <c r="I130" s="97"/>
      <c r="J130" s="97"/>
      <c r="K130" s="97"/>
      <c r="L130" s="97"/>
    </row>
    <row r="131" spans="1:12" ht="25.5">
      <c r="A131" s="113"/>
      <c r="B131" s="145">
        <v>70</v>
      </c>
      <c r="C131" s="114" t="s">
        <v>126</v>
      </c>
      <c r="D131" s="107"/>
      <c r="E131" s="107"/>
      <c r="F131" s="107"/>
      <c r="G131" s="146"/>
      <c r="H131" s="107"/>
      <c r="I131" s="107"/>
      <c r="J131" s="107"/>
      <c r="K131" s="107"/>
      <c r="L131" s="107"/>
    </row>
    <row r="132" spans="1:12" ht="38.25">
      <c r="A132" s="147"/>
      <c r="B132" s="148">
        <v>71</v>
      </c>
      <c r="C132" s="149" t="s">
        <v>133</v>
      </c>
      <c r="D132" s="127"/>
      <c r="E132" s="127"/>
      <c r="F132" s="127"/>
      <c r="G132" s="150"/>
      <c r="H132" s="127"/>
      <c r="I132" s="127"/>
      <c r="J132" s="127"/>
      <c r="K132" s="127"/>
      <c r="L132" s="127"/>
    </row>
    <row r="133" spans="1:12" ht="12.75" customHeight="1">
      <c r="A133" s="33"/>
      <c r="B133" s="70" t="s">
        <v>127</v>
      </c>
      <c r="C133" s="71" t="s">
        <v>65</v>
      </c>
      <c r="D133" s="111">
        <v>0</v>
      </c>
      <c r="E133" s="111">
        <v>0</v>
      </c>
      <c r="F133" s="97">
        <v>12500</v>
      </c>
      <c r="G133" s="111">
        <v>0</v>
      </c>
      <c r="H133" s="97">
        <v>12500</v>
      </c>
      <c r="I133" s="111">
        <v>0</v>
      </c>
      <c r="J133" s="111">
        <v>0</v>
      </c>
      <c r="K133" s="111">
        <v>0</v>
      </c>
      <c r="L133" s="111">
        <f>SUM(J133:K133)</f>
        <v>0</v>
      </c>
    </row>
    <row r="134" spans="1:12" ht="12.75" customHeight="1">
      <c r="A134" s="29" t="s">
        <v>13</v>
      </c>
      <c r="B134" s="63">
        <v>0.108</v>
      </c>
      <c r="C134" s="24" t="s">
        <v>66</v>
      </c>
      <c r="D134" s="118">
        <f aca="true" t="shared" si="19" ref="D134:L134">D129+D126+D123+D120+D115+D111+D108+D106+D133</f>
        <v>36178</v>
      </c>
      <c r="E134" s="119">
        <f t="shared" si="19"/>
        <v>0</v>
      </c>
      <c r="F134" s="118">
        <f t="shared" si="19"/>
        <v>12500</v>
      </c>
      <c r="G134" s="119">
        <f t="shared" si="19"/>
        <v>0</v>
      </c>
      <c r="H134" s="118">
        <f t="shared" si="19"/>
        <v>12500</v>
      </c>
      <c r="I134" s="119">
        <f t="shared" si="19"/>
        <v>0</v>
      </c>
      <c r="J134" s="118">
        <f t="shared" si="19"/>
        <v>1874</v>
      </c>
      <c r="K134" s="119">
        <f t="shared" si="19"/>
        <v>0</v>
      </c>
      <c r="L134" s="118">
        <f t="shared" si="19"/>
        <v>1874</v>
      </c>
    </row>
    <row r="135" spans="1:12" ht="12.75" customHeight="1">
      <c r="A135" s="29"/>
      <c r="B135" s="63"/>
      <c r="C135" s="24"/>
      <c r="D135" s="73"/>
      <c r="E135" s="73"/>
      <c r="F135" s="73"/>
      <c r="G135" s="73"/>
      <c r="H135" s="73"/>
      <c r="I135" s="73"/>
      <c r="J135" s="73"/>
      <c r="K135" s="73"/>
      <c r="L135" s="73"/>
    </row>
    <row r="136" spans="1:12" ht="25.5">
      <c r="A136" s="3"/>
      <c r="B136" s="1">
        <v>0.196</v>
      </c>
      <c r="C136" s="2" t="s">
        <v>99</v>
      </c>
      <c r="D136" s="73"/>
      <c r="E136" s="73"/>
      <c r="F136" s="73"/>
      <c r="G136" s="73"/>
      <c r="H136" s="73"/>
      <c r="I136" s="73"/>
      <c r="J136" s="73"/>
      <c r="K136" s="73"/>
      <c r="L136" s="73"/>
    </row>
    <row r="137" spans="1:12" ht="12.75" customHeight="1">
      <c r="A137" s="3"/>
      <c r="B137" s="4" t="s">
        <v>84</v>
      </c>
      <c r="C137" s="5" t="s">
        <v>100</v>
      </c>
      <c r="D137" s="107">
        <v>450</v>
      </c>
      <c r="E137" s="112">
        <v>0</v>
      </c>
      <c r="F137" s="112">
        <v>0</v>
      </c>
      <c r="G137" s="112">
        <v>0</v>
      </c>
      <c r="H137" s="112">
        <v>0</v>
      </c>
      <c r="I137" s="112">
        <v>0</v>
      </c>
      <c r="J137" s="112">
        <v>0</v>
      </c>
      <c r="K137" s="112">
        <v>0</v>
      </c>
      <c r="L137" s="110">
        <f>SUM(J137:K137)</f>
        <v>0</v>
      </c>
    </row>
    <row r="138" spans="1:12" ht="25.5">
      <c r="A138" s="3" t="s">
        <v>13</v>
      </c>
      <c r="B138" s="1">
        <v>0.196</v>
      </c>
      <c r="C138" s="2" t="s">
        <v>99</v>
      </c>
      <c r="D138" s="118">
        <f aca="true" t="shared" si="20" ref="D138:L138">D137</f>
        <v>450</v>
      </c>
      <c r="E138" s="119">
        <f t="shared" si="20"/>
        <v>0</v>
      </c>
      <c r="F138" s="119">
        <f t="shared" si="20"/>
        <v>0</v>
      </c>
      <c r="G138" s="119">
        <f t="shared" si="20"/>
        <v>0</v>
      </c>
      <c r="H138" s="119">
        <f t="shared" si="20"/>
        <v>0</v>
      </c>
      <c r="I138" s="119">
        <f t="shared" si="20"/>
        <v>0</v>
      </c>
      <c r="J138" s="119">
        <f t="shared" si="20"/>
        <v>0</v>
      </c>
      <c r="K138" s="119">
        <f t="shared" si="20"/>
        <v>0</v>
      </c>
      <c r="L138" s="119">
        <f t="shared" si="20"/>
        <v>0</v>
      </c>
    </row>
    <row r="139" spans="1:12" ht="12.75" customHeight="1">
      <c r="A139" s="3"/>
      <c r="B139" s="6"/>
      <c r="C139" s="2"/>
      <c r="D139" s="42"/>
      <c r="E139" s="42"/>
      <c r="F139" s="73"/>
      <c r="G139" s="42"/>
      <c r="H139" s="73"/>
      <c r="I139" s="42"/>
      <c r="J139" s="73"/>
      <c r="K139" s="42"/>
      <c r="L139" s="73"/>
    </row>
    <row r="140" spans="1:12" ht="12.75" customHeight="1">
      <c r="A140" s="3"/>
      <c r="B140" s="1">
        <v>0.198</v>
      </c>
      <c r="C140" s="2" t="s">
        <v>101</v>
      </c>
      <c r="D140" s="42"/>
      <c r="E140" s="42"/>
      <c r="F140" s="73"/>
      <c r="G140" s="42"/>
      <c r="H140" s="73"/>
      <c r="I140" s="42"/>
      <c r="J140" s="73"/>
      <c r="K140" s="42"/>
      <c r="L140" s="73"/>
    </row>
    <row r="141" spans="1:12" ht="12.75" customHeight="1">
      <c r="A141" s="3"/>
      <c r="B141" s="4" t="s">
        <v>84</v>
      </c>
      <c r="C141" s="5" t="s">
        <v>100</v>
      </c>
      <c r="D141" s="97">
        <v>1050</v>
      </c>
      <c r="E141" s="111">
        <v>0</v>
      </c>
      <c r="F141" s="111">
        <v>0</v>
      </c>
      <c r="G141" s="111">
        <v>0</v>
      </c>
      <c r="H141" s="111">
        <v>0</v>
      </c>
      <c r="I141" s="111">
        <v>0</v>
      </c>
      <c r="J141" s="111">
        <v>0</v>
      </c>
      <c r="K141" s="111">
        <v>0</v>
      </c>
      <c r="L141" s="110">
        <f>SUM(J141:K141)</f>
        <v>0</v>
      </c>
    </row>
    <row r="142" spans="1:12" ht="12.75" customHeight="1">
      <c r="A142" s="3" t="s">
        <v>13</v>
      </c>
      <c r="B142" s="1">
        <v>0.198</v>
      </c>
      <c r="C142" s="2" t="s">
        <v>101</v>
      </c>
      <c r="D142" s="118">
        <f aca="true" t="shared" si="21" ref="D142:L142">D141</f>
        <v>1050</v>
      </c>
      <c r="E142" s="119">
        <f t="shared" si="21"/>
        <v>0</v>
      </c>
      <c r="F142" s="119">
        <f t="shared" si="21"/>
        <v>0</v>
      </c>
      <c r="G142" s="119">
        <f t="shared" si="21"/>
        <v>0</v>
      </c>
      <c r="H142" s="119">
        <f t="shared" si="21"/>
        <v>0</v>
      </c>
      <c r="I142" s="119">
        <f t="shared" si="21"/>
        <v>0</v>
      </c>
      <c r="J142" s="119">
        <f t="shared" si="21"/>
        <v>0</v>
      </c>
      <c r="K142" s="119">
        <f t="shared" si="21"/>
        <v>0</v>
      </c>
      <c r="L142" s="119">
        <f t="shared" si="21"/>
        <v>0</v>
      </c>
    </row>
    <row r="143" spans="2:12" ht="12.75" customHeight="1">
      <c r="B143" s="55"/>
      <c r="C143" s="19"/>
      <c r="D143" s="73"/>
      <c r="E143" s="73"/>
      <c r="F143" s="73"/>
      <c r="G143" s="73"/>
      <c r="H143" s="73"/>
      <c r="I143" s="73"/>
      <c r="J143" s="73"/>
      <c r="K143" s="73"/>
      <c r="L143" s="73"/>
    </row>
    <row r="144" spans="2:12" ht="12.75" customHeight="1">
      <c r="B144" s="56">
        <v>0.277</v>
      </c>
      <c r="C144" s="19" t="s">
        <v>70</v>
      </c>
      <c r="D144" s="73"/>
      <c r="E144" s="73"/>
      <c r="F144" s="73"/>
      <c r="G144" s="73"/>
      <c r="H144" s="73"/>
      <c r="I144" s="73"/>
      <c r="J144" s="73"/>
      <c r="K144" s="73"/>
      <c r="L144" s="73"/>
    </row>
    <row r="145" spans="2:12" ht="12.75" customHeight="1">
      <c r="B145" s="66" t="s">
        <v>84</v>
      </c>
      <c r="C145" s="21" t="s">
        <v>85</v>
      </c>
      <c r="D145" s="97">
        <v>1200</v>
      </c>
      <c r="E145" s="111">
        <v>0</v>
      </c>
      <c r="F145" s="111">
        <v>0</v>
      </c>
      <c r="G145" s="111">
        <v>0</v>
      </c>
      <c r="H145" s="111">
        <v>0</v>
      </c>
      <c r="I145" s="111">
        <v>0</v>
      </c>
      <c r="J145" s="111">
        <v>0</v>
      </c>
      <c r="K145" s="111">
        <v>0</v>
      </c>
      <c r="L145" s="110">
        <f>SUM(J145:K145)</f>
        <v>0</v>
      </c>
    </row>
    <row r="146" spans="2:12" ht="12.75" customHeight="1">
      <c r="B146" s="66" t="s">
        <v>102</v>
      </c>
      <c r="C146" s="21" t="s">
        <v>103</v>
      </c>
      <c r="D146" s="97">
        <v>5</v>
      </c>
      <c r="E146" s="111">
        <v>0</v>
      </c>
      <c r="F146" s="111">
        <v>0</v>
      </c>
      <c r="G146" s="111">
        <v>0</v>
      </c>
      <c r="H146" s="111">
        <v>0</v>
      </c>
      <c r="I146" s="111">
        <v>0</v>
      </c>
      <c r="J146" s="111">
        <v>0</v>
      </c>
      <c r="K146" s="111">
        <v>0</v>
      </c>
      <c r="L146" s="110">
        <f>SUM(J146:K146)</f>
        <v>0</v>
      </c>
    </row>
    <row r="147" spans="2:12" ht="12.75" customHeight="1">
      <c r="B147" s="66" t="s">
        <v>71</v>
      </c>
      <c r="C147" s="21" t="s">
        <v>72</v>
      </c>
      <c r="D147" s="97">
        <v>53</v>
      </c>
      <c r="E147" s="110">
        <v>0</v>
      </c>
      <c r="F147" s="111">
        <v>0</v>
      </c>
      <c r="G147" s="110">
        <v>0</v>
      </c>
      <c r="H147" s="111">
        <v>0</v>
      </c>
      <c r="I147" s="110">
        <v>0</v>
      </c>
      <c r="J147" s="111">
        <v>0</v>
      </c>
      <c r="K147" s="110">
        <v>0</v>
      </c>
      <c r="L147" s="110">
        <f>SUM(J147:K147)</f>
        <v>0</v>
      </c>
    </row>
    <row r="148" spans="1:12" ht="12.75" customHeight="1">
      <c r="A148" s="45" t="s">
        <v>13</v>
      </c>
      <c r="B148" s="56">
        <v>0.277</v>
      </c>
      <c r="C148" s="19" t="s">
        <v>70</v>
      </c>
      <c r="D148" s="118">
        <f aca="true" t="shared" si="22" ref="D148:L148">SUM(D145:D147)</f>
        <v>1258</v>
      </c>
      <c r="E148" s="119">
        <f t="shared" si="22"/>
        <v>0</v>
      </c>
      <c r="F148" s="119">
        <f t="shared" si="22"/>
        <v>0</v>
      </c>
      <c r="G148" s="119">
        <f t="shared" si="22"/>
        <v>0</v>
      </c>
      <c r="H148" s="119">
        <f t="shared" si="22"/>
        <v>0</v>
      </c>
      <c r="I148" s="119">
        <f t="shared" si="22"/>
        <v>0</v>
      </c>
      <c r="J148" s="119">
        <f t="shared" si="22"/>
        <v>0</v>
      </c>
      <c r="K148" s="119">
        <f t="shared" si="22"/>
        <v>0</v>
      </c>
      <c r="L148" s="119">
        <f t="shared" si="22"/>
        <v>0</v>
      </c>
    </row>
    <row r="149" spans="2:12" ht="12.75" customHeight="1">
      <c r="B149" s="56"/>
      <c r="C149" s="19"/>
      <c r="D149" s="73"/>
      <c r="E149" s="73"/>
      <c r="F149" s="73"/>
      <c r="G149" s="73"/>
      <c r="H149" s="73"/>
      <c r="I149" s="73"/>
      <c r="J149" s="73"/>
      <c r="K149" s="73"/>
      <c r="L149" s="73"/>
    </row>
    <row r="150" spans="1:12" ht="12.75" customHeight="1">
      <c r="A150" s="29"/>
      <c r="B150" s="115">
        <v>0.8</v>
      </c>
      <c r="C150" s="24" t="s">
        <v>106</v>
      </c>
      <c r="D150" s="73"/>
      <c r="E150" s="73"/>
      <c r="F150" s="73"/>
      <c r="G150" s="73"/>
      <c r="H150" s="73"/>
      <c r="I150" s="73"/>
      <c r="J150" s="73"/>
      <c r="K150" s="73"/>
      <c r="L150" s="73"/>
    </row>
    <row r="151" spans="1:12" ht="25.5">
      <c r="A151" s="29"/>
      <c r="B151" s="38">
        <v>69</v>
      </c>
      <c r="C151" s="30" t="s">
        <v>107</v>
      </c>
      <c r="D151" s="73"/>
      <c r="E151" s="73"/>
      <c r="F151" s="73"/>
      <c r="G151" s="73"/>
      <c r="H151" s="73"/>
      <c r="I151" s="73"/>
      <c r="J151" s="73"/>
      <c r="K151" s="73"/>
      <c r="L151" s="73"/>
    </row>
    <row r="152" spans="1:12" ht="12.75" customHeight="1">
      <c r="A152" s="29"/>
      <c r="B152" s="155" t="s">
        <v>108</v>
      </c>
      <c r="C152" s="23" t="s">
        <v>58</v>
      </c>
      <c r="D152" s="107">
        <v>1826</v>
      </c>
      <c r="E152" s="112">
        <v>0</v>
      </c>
      <c r="F152" s="112">
        <v>0</v>
      </c>
      <c r="G152" s="112">
        <v>0</v>
      </c>
      <c r="H152" s="112">
        <v>0</v>
      </c>
      <c r="I152" s="112">
        <v>0</v>
      </c>
      <c r="J152" s="112">
        <v>0</v>
      </c>
      <c r="K152" s="112">
        <v>0</v>
      </c>
      <c r="L152" s="112">
        <f>SUM(J152:K152)</f>
        <v>0</v>
      </c>
    </row>
    <row r="153" spans="1:12" ht="12.75">
      <c r="A153" s="29" t="s">
        <v>13</v>
      </c>
      <c r="B153" s="115">
        <v>0.8</v>
      </c>
      <c r="C153" s="24" t="s">
        <v>106</v>
      </c>
      <c r="D153" s="118">
        <f aca="true" t="shared" si="23" ref="D153:L153">D152</f>
        <v>1826</v>
      </c>
      <c r="E153" s="119">
        <f t="shared" si="23"/>
        <v>0</v>
      </c>
      <c r="F153" s="119">
        <f t="shared" si="23"/>
        <v>0</v>
      </c>
      <c r="G153" s="119">
        <f t="shared" si="23"/>
        <v>0</v>
      </c>
      <c r="H153" s="119">
        <f t="shared" si="23"/>
        <v>0</v>
      </c>
      <c r="I153" s="119">
        <f t="shared" si="23"/>
        <v>0</v>
      </c>
      <c r="J153" s="119">
        <f t="shared" si="23"/>
        <v>0</v>
      </c>
      <c r="K153" s="119">
        <f t="shared" si="23"/>
        <v>0</v>
      </c>
      <c r="L153" s="119">
        <f t="shared" si="23"/>
        <v>0</v>
      </c>
    </row>
    <row r="154" spans="1:12" ht="12.75">
      <c r="A154" s="29" t="s">
        <v>13</v>
      </c>
      <c r="B154" s="36">
        <v>2425</v>
      </c>
      <c r="C154" s="24" t="s">
        <v>2</v>
      </c>
      <c r="D154" s="96">
        <f aca="true" t="shared" si="24" ref="D154:L154">D148+D134+D102+D95+D91+D86+D80+D138+D142+D153</f>
        <v>54150</v>
      </c>
      <c r="E154" s="96">
        <f t="shared" si="24"/>
        <v>72845</v>
      </c>
      <c r="F154" s="96">
        <f t="shared" si="24"/>
        <v>16237</v>
      </c>
      <c r="G154" s="96">
        <f t="shared" si="24"/>
        <v>68956</v>
      </c>
      <c r="H154" s="96">
        <f t="shared" si="24"/>
        <v>20237</v>
      </c>
      <c r="I154" s="96">
        <f t="shared" si="24"/>
        <v>68956</v>
      </c>
      <c r="J154" s="43">
        <f t="shared" si="24"/>
        <v>5781</v>
      </c>
      <c r="K154" s="96">
        <f t="shared" si="24"/>
        <v>71961</v>
      </c>
      <c r="L154" s="96">
        <f t="shared" si="24"/>
        <v>77742</v>
      </c>
    </row>
    <row r="155" spans="1:12" ht="12.75">
      <c r="A155" s="52" t="s">
        <v>13</v>
      </c>
      <c r="B155" s="69"/>
      <c r="C155" s="37" t="s">
        <v>14</v>
      </c>
      <c r="D155" s="118">
        <f aca="true" t="shared" si="25" ref="D155:L155">D154</f>
        <v>54150</v>
      </c>
      <c r="E155" s="118">
        <f t="shared" si="25"/>
        <v>72845</v>
      </c>
      <c r="F155" s="118">
        <f t="shared" si="25"/>
        <v>16237</v>
      </c>
      <c r="G155" s="118">
        <f t="shared" si="25"/>
        <v>68956</v>
      </c>
      <c r="H155" s="118">
        <f t="shared" si="25"/>
        <v>20237</v>
      </c>
      <c r="I155" s="118">
        <f t="shared" si="25"/>
        <v>68956</v>
      </c>
      <c r="J155" s="138">
        <f t="shared" si="25"/>
        <v>5781</v>
      </c>
      <c r="K155" s="118">
        <f t="shared" si="25"/>
        <v>71961</v>
      </c>
      <c r="L155" s="118">
        <f t="shared" si="25"/>
        <v>77742</v>
      </c>
    </row>
    <row r="156" spans="1:12" ht="12.75">
      <c r="A156" s="29"/>
      <c r="B156" s="53"/>
      <c r="C156" s="24"/>
      <c r="D156" s="73"/>
      <c r="E156" s="73"/>
      <c r="F156" s="73"/>
      <c r="G156" s="73"/>
      <c r="H156" s="73"/>
      <c r="I156" s="73"/>
      <c r="J156" s="73"/>
      <c r="K156" s="73"/>
      <c r="L156" s="73"/>
    </row>
    <row r="157" spans="3:12" ht="12.75">
      <c r="C157" s="19" t="s">
        <v>73</v>
      </c>
      <c r="D157" s="101"/>
      <c r="E157" s="101"/>
      <c r="F157" s="101"/>
      <c r="G157" s="101"/>
      <c r="H157" s="101"/>
      <c r="I157" s="101"/>
      <c r="J157" s="101"/>
      <c r="K157" s="101"/>
      <c r="L157" s="101"/>
    </row>
    <row r="158" spans="1:12" ht="12.75">
      <c r="A158" s="45" t="s">
        <v>15</v>
      </c>
      <c r="B158" s="55">
        <v>4425</v>
      </c>
      <c r="C158" s="19" t="s">
        <v>4</v>
      </c>
      <c r="D158" s="102"/>
      <c r="E158" s="102"/>
      <c r="F158" s="102"/>
      <c r="G158" s="102"/>
      <c r="H158" s="102"/>
      <c r="I158" s="102"/>
      <c r="J158" s="102"/>
      <c r="K158" s="102"/>
      <c r="L158" s="102"/>
    </row>
    <row r="159" spans="1:12" ht="12.75">
      <c r="A159" s="51"/>
      <c r="B159" s="151">
        <v>0.003</v>
      </c>
      <c r="C159" s="25" t="s">
        <v>52</v>
      </c>
      <c r="D159" s="152"/>
      <c r="E159" s="152"/>
      <c r="F159" s="152"/>
      <c r="G159" s="152"/>
      <c r="H159" s="152"/>
      <c r="I159" s="152"/>
      <c r="J159" s="152"/>
      <c r="K159" s="152"/>
      <c r="L159" s="152"/>
    </row>
    <row r="160" spans="1:12" ht="25.5">
      <c r="A160" s="124"/>
      <c r="B160" s="142">
        <v>61</v>
      </c>
      <c r="C160" s="153" t="s">
        <v>138</v>
      </c>
      <c r="D160" s="154"/>
      <c r="E160" s="154"/>
      <c r="F160" s="154"/>
      <c r="G160" s="154"/>
      <c r="H160" s="154"/>
      <c r="I160" s="154"/>
      <c r="J160" s="154"/>
      <c r="K160" s="154"/>
      <c r="L160" s="154"/>
    </row>
    <row r="161" spans="2:12" ht="12.75">
      <c r="B161" s="59" t="s">
        <v>129</v>
      </c>
      <c r="C161" s="23" t="s">
        <v>130</v>
      </c>
      <c r="D161" s="111">
        <v>0</v>
      </c>
      <c r="E161" s="110">
        <v>0</v>
      </c>
      <c r="F161" s="96">
        <v>10000</v>
      </c>
      <c r="G161" s="110">
        <v>0</v>
      </c>
      <c r="H161" s="96">
        <v>10000</v>
      </c>
      <c r="I161" s="110">
        <v>0</v>
      </c>
      <c r="J161" s="96">
        <v>20000</v>
      </c>
      <c r="K161" s="110">
        <v>0</v>
      </c>
      <c r="L161" s="96">
        <f>SUM(J161:K161)</f>
        <v>20000</v>
      </c>
    </row>
    <row r="162" spans="1:12" ht="12.75">
      <c r="A162" s="45" t="s">
        <v>13</v>
      </c>
      <c r="B162" s="56">
        <v>0.003</v>
      </c>
      <c r="C162" s="19" t="s">
        <v>52</v>
      </c>
      <c r="D162" s="129">
        <f aca="true" t="shared" si="26" ref="D162:K162">SUM(D161)</f>
        <v>0</v>
      </c>
      <c r="E162" s="129">
        <f t="shared" si="26"/>
        <v>0</v>
      </c>
      <c r="F162" s="139">
        <f t="shared" si="26"/>
        <v>10000</v>
      </c>
      <c r="G162" s="129">
        <f t="shared" si="26"/>
        <v>0</v>
      </c>
      <c r="H162" s="139">
        <f t="shared" si="26"/>
        <v>10000</v>
      </c>
      <c r="I162" s="129">
        <f t="shared" si="26"/>
        <v>0</v>
      </c>
      <c r="J162" s="134">
        <f t="shared" si="26"/>
        <v>20000</v>
      </c>
      <c r="K162" s="129">
        <f t="shared" si="26"/>
        <v>0</v>
      </c>
      <c r="L162" s="134">
        <f>L161</f>
        <v>20000</v>
      </c>
    </row>
    <row r="163" spans="2:12" ht="12.75">
      <c r="B163" s="55"/>
      <c r="C163" s="19"/>
      <c r="D163" s="102"/>
      <c r="E163" s="102"/>
      <c r="F163" s="102"/>
      <c r="G163" s="102"/>
      <c r="H163" s="102"/>
      <c r="I163" s="102"/>
      <c r="J163" s="102"/>
      <c r="K163" s="102"/>
      <c r="L163" s="102"/>
    </row>
    <row r="164" spans="2:12" ht="25.5">
      <c r="B164" s="56">
        <v>0.108</v>
      </c>
      <c r="C164" s="117" t="s">
        <v>131</v>
      </c>
      <c r="D164" s="102"/>
      <c r="E164" s="102"/>
      <c r="F164" s="102"/>
      <c r="G164" s="102"/>
      <c r="H164" s="102"/>
      <c r="I164" s="102"/>
      <c r="J164" s="102"/>
      <c r="K164" s="102"/>
      <c r="L164" s="102"/>
    </row>
    <row r="165" spans="2:12" ht="25.5">
      <c r="B165" s="26">
        <v>60</v>
      </c>
      <c r="C165" s="128" t="s">
        <v>132</v>
      </c>
      <c r="D165" s="102"/>
      <c r="E165" s="102"/>
      <c r="F165" s="102"/>
      <c r="G165" s="102"/>
      <c r="H165" s="102"/>
      <c r="I165" s="102"/>
      <c r="J165" s="102"/>
      <c r="K165" s="102"/>
      <c r="L165" s="102"/>
    </row>
    <row r="166" spans="1:12" ht="12.75">
      <c r="A166" s="29"/>
      <c r="B166" s="59" t="s">
        <v>74</v>
      </c>
      <c r="C166" s="23" t="s">
        <v>75</v>
      </c>
      <c r="D166" s="97">
        <v>100</v>
      </c>
      <c r="E166" s="110">
        <v>0</v>
      </c>
      <c r="F166" s="110">
        <v>0</v>
      </c>
      <c r="G166" s="110">
        <v>0</v>
      </c>
      <c r="H166" s="110">
        <v>0</v>
      </c>
      <c r="I166" s="110">
        <v>0</v>
      </c>
      <c r="J166" s="110">
        <v>0</v>
      </c>
      <c r="K166" s="110">
        <v>0</v>
      </c>
      <c r="L166" s="110">
        <f>SUM(J166:K166)</f>
        <v>0</v>
      </c>
    </row>
    <row r="167" spans="1:12" ht="25.5">
      <c r="A167" s="29" t="s">
        <v>13</v>
      </c>
      <c r="B167" s="63">
        <v>0.108</v>
      </c>
      <c r="C167" s="117" t="s">
        <v>131</v>
      </c>
      <c r="D167" s="118">
        <f>D166</f>
        <v>100</v>
      </c>
      <c r="E167" s="119">
        <f aca="true" t="shared" si="27" ref="E167:L167">E166</f>
        <v>0</v>
      </c>
      <c r="F167" s="119">
        <f t="shared" si="27"/>
        <v>0</v>
      </c>
      <c r="G167" s="119">
        <f t="shared" si="27"/>
        <v>0</v>
      </c>
      <c r="H167" s="119">
        <f t="shared" si="27"/>
        <v>0</v>
      </c>
      <c r="I167" s="119">
        <f t="shared" si="27"/>
        <v>0</v>
      </c>
      <c r="J167" s="119">
        <f t="shared" si="27"/>
        <v>0</v>
      </c>
      <c r="K167" s="119">
        <f t="shared" si="27"/>
        <v>0</v>
      </c>
      <c r="L167" s="119">
        <f t="shared" si="27"/>
        <v>0</v>
      </c>
    </row>
    <row r="168" spans="1:12" ht="12.75">
      <c r="A168" s="29" t="s">
        <v>13</v>
      </c>
      <c r="B168" s="36">
        <v>4425</v>
      </c>
      <c r="C168" s="24" t="s">
        <v>4</v>
      </c>
      <c r="D168" s="118">
        <f>D167+D162</f>
        <v>100</v>
      </c>
      <c r="E168" s="119">
        <f aca="true" t="shared" si="28" ref="E168:L168">E167+E162</f>
        <v>0</v>
      </c>
      <c r="F168" s="118">
        <f t="shared" si="28"/>
        <v>10000</v>
      </c>
      <c r="G168" s="119">
        <f t="shared" si="28"/>
        <v>0</v>
      </c>
      <c r="H168" s="118">
        <f t="shared" si="28"/>
        <v>10000</v>
      </c>
      <c r="I168" s="119">
        <f t="shared" si="28"/>
        <v>0</v>
      </c>
      <c r="J168" s="118">
        <f t="shared" si="28"/>
        <v>20000</v>
      </c>
      <c r="K168" s="119">
        <f t="shared" si="28"/>
        <v>0</v>
      </c>
      <c r="L168" s="118">
        <f t="shared" si="28"/>
        <v>20000</v>
      </c>
    </row>
    <row r="169" spans="1:12" ht="12.75">
      <c r="A169" s="29"/>
      <c r="B169" s="36"/>
      <c r="C169" s="24"/>
      <c r="D169" s="101"/>
      <c r="E169" s="97"/>
      <c r="F169" s="97"/>
      <c r="G169" s="97"/>
      <c r="H169" s="101"/>
      <c r="I169" s="97"/>
      <c r="J169" s="97"/>
      <c r="K169" s="97"/>
      <c r="L169" s="97"/>
    </row>
    <row r="170" spans="1:12" ht="12.75">
      <c r="A170" s="29" t="s">
        <v>15</v>
      </c>
      <c r="B170" s="36">
        <v>6425</v>
      </c>
      <c r="C170" s="19" t="s">
        <v>105</v>
      </c>
      <c r="D170" s="101"/>
      <c r="E170" s="101"/>
      <c r="F170" s="101"/>
      <c r="G170" s="101"/>
      <c r="H170" s="101"/>
      <c r="I170" s="101"/>
      <c r="J170" s="101"/>
      <c r="K170" s="101"/>
      <c r="L170" s="101"/>
    </row>
    <row r="171" spans="1:12" ht="12.75">
      <c r="A171" s="29"/>
      <c r="B171" s="67">
        <v>0.108</v>
      </c>
      <c r="C171" s="19" t="s">
        <v>97</v>
      </c>
      <c r="D171" s="101"/>
      <c r="E171" s="101"/>
      <c r="F171" s="101"/>
      <c r="G171" s="101"/>
      <c r="H171" s="101"/>
      <c r="I171" s="101"/>
      <c r="J171" s="101"/>
      <c r="K171" s="101"/>
      <c r="L171" s="101"/>
    </row>
    <row r="172" spans="1:12" ht="25.5">
      <c r="A172" s="29"/>
      <c r="B172" s="53">
        <v>64</v>
      </c>
      <c r="C172" s="39" t="s">
        <v>113</v>
      </c>
      <c r="D172" s="101"/>
      <c r="E172" s="101"/>
      <c r="F172" s="101"/>
      <c r="G172" s="101"/>
      <c r="H172" s="101"/>
      <c r="I172" s="101"/>
      <c r="J172" s="101"/>
      <c r="K172" s="101"/>
      <c r="L172" s="101"/>
    </row>
    <row r="173" spans="1:12" ht="12.75">
      <c r="A173" s="29"/>
      <c r="B173" s="53" t="s">
        <v>98</v>
      </c>
      <c r="C173" s="23" t="s">
        <v>122</v>
      </c>
      <c r="D173" s="97">
        <v>300</v>
      </c>
      <c r="E173" s="111">
        <v>0</v>
      </c>
      <c r="F173" s="111">
        <v>0</v>
      </c>
      <c r="G173" s="111">
        <v>0</v>
      </c>
      <c r="H173" s="111">
        <v>0</v>
      </c>
      <c r="I173" s="111">
        <v>0</v>
      </c>
      <c r="J173" s="111">
        <v>0</v>
      </c>
      <c r="K173" s="111">
        <v>0</v>
      </c>
      <c r="L173" s="111">
        <f>SUM(J173:K173)</f>
        <v>0</v>
      </c>
    </row>
    <row r="174" spans="1:12" ht="2.25" customHeight="1">
      <c r="A174" s="29"/>
      <c r="B174" s="53"/>
      <c r="C174" s="23"/>
      <c r="D174" s="97"/>
      <c r="E174" s="97"/>
      <c r="F174" s="97"/>
      <c r="G174" s="95"/>
      <c r="H174" s="97"/>
      <c r="I174" s="97"/>
      <c r="J174" s="97"/>
      <c r="K174" s="97"/>
      <c r="L174" s="97"/>
    </row>
    <row r="175" spans="1:12" ht="25.5">
      <c r="A175" s="29"/>
      <c r="B175" s="38">
        <v>70</v>
      </c>
      <c r="C175" s="71" t="s">
        <v>126</v>
      </c>
      <c r="D175" s="97"/>
      <c r="E175" s="97"/>
      <c r="F175" s="97"/>
      <c r="G175" s="95"/>
      <c r="H175" s="97"/>
      <c r="I175" s="97"/>
      <c r="J175" s="97"/>
      <c r="K175" s="97"/>
      <c r="L175" s="97"/>
    </row>
    <row r="176" spans="1:12" ht="38.25">
      <c r="A176" s="29"/>
      <c r="B176" s="38">
        <v>71</v>
      </c>
      <c r="C176" s="71" t="s">
        <v>134</v>
      </c>
      <c r="D176" s="97"/>
      <c r="E176" s="97"/>
      <c r="F176" s="97"/>
      <c r="G176" s="95"/>
      <c r="H176" s="97"/>
      <c r="I176" s="97"/>
      <c r="J176" s="97"/>
      <c r="K176" s="97"/>
      <c r="L176" s="97"/>
    </row>
    <row r="177" spans="1:12" ht="12.75" customHeight="1">
      <c r="A177" s="29"/>
      <c r="B177" s="53" t="s">
        <v>128</v>
      </c>
      <c r="C177" s="23" t="s">
        <v>122</v>
      </c>
      <c r="D177" s="112">
        <v>0</v>
      </c>
      <c r="E177" s="112">
        <v>0</v>
      </c>
      <c r="F177" s="107">
        <v>37500</v>
      </c>
      <c r="G177" s="112">
        <v>0</v>
      </c>
      <c r="H177" s="107">
        <v>37500</v>
      </c>
      <c r="I177" s="112">
        <v>0</v>
      </c>
      <c r="J177" s="112">
        <v>0</v>
      </c>
      <c r="K177" s="112">
        <v>0</v>
      </c>
      <c r="L177" s="112">
        <f>SUM(J177:K177)</f>
        <v>0</v>
      </c>
    </row>
    <row r="178" spans="1:12" ht="12.75">
      <c r="A178" s="29" t="s">
        <v>13</v>
      </c>
      <c r="B178" s="115">
        <v>0.108</v>
      </c>
      <c r="C178" s="24" t="s">
        <v>97</v>
      </c>
      <c r="D178" s="107">
        <f aca="true" t="shared" si="29" ref="D178:I178">D173+D177</f>
        <v>300</v>
      </c>
      <c r="E178" s="112">
        <f t="shared" si="29"/>
        <v>0</v>
      </c>
      <c r="F178" s="107">
        <f t="shared" si="29"/>
        <v>37500</v>
      </c>
      <c r="G178" s="112">
        <f t="shared" si="29"/>
        <v>0</v>
      </c>
      <c r="H178" s="107">
        <f t="shared" si="29"/>
        <v>37500</v>
      </c>
      <c r="I178" s="112">
        <f t="shared" si="29"/>
        <v>0</v>
      </c>
      <c r="J178" s="112">
        <f>J173+J177</f>
        <v>0</v>
      </c>
      <c r="K178" s="112">
        <f>K173+K177</f>
        <v>0</v>
      </c>
      <c r="L178" s="112">
        <f>L173+L177</f>
        <v>0</v>
      </c>
    </row>
    <row r="179" spans="1:12" ht="12.75">
      <c r="A179" s="29" t="s">
        <v>13</v>
      </c>
      <c r="B179" s="36">
        <v>6425</v>
      </c>
      <c r="C179" s="19" t="s">
        <v>96</v>
      </c>
      <c r="D179" s="118">
        <f aca="true" t="shared" si="30" ref="D179:I179">D178</f>
        <v>300</v>
      </c>
      <c r="E179" s="119">
        <f t="shared" si="30"/>
        <v>0</v>
      </c>
      <c r="F179" s="118">
        <f t="shared" si="30"/>
        <v>37500</v>
      </c>
      <c r="G179" s="119">
        <f t="shared" si="30"/>
        <v>0</v>
      </c>
      <c r="H179" s="118">
        <f t="shared" si="30"/>
        <v>37500</v>
      </c>
      <c r="I179" s="119">
        <f t="shared" si="30"/>
        <v>0</v>
      </c>
      <c r="J179" s="119">
        <f>J178</f>
        <v>0</v>
      </c>
      <c r="K179" s="119">
        <f>K178</f>
        <v>0</v>
      </c>
      <c r="L179" s="119">
        <f>L178</f>
        <v>0</v>
      </c>
    </row>
    <row r="180" spans="1:12" ht="12.75">
      <c r="A180" s="52" t="s">
        <v>13</v>
      </c>
      <c r="B180" s="69"/>
      <c r="C180" s="37" t="s">
        <v>73</v>
      </c>
      <c r="D180" s="118">
        <f aca="true" t="shared" si="31" ref="D180:L180">D168+D179</f>
        <v>400</v>
      </c>
      <c r="E180" s="119">
        <f t="shared" si="31"/>
        <v>0</v>
      </c>
      <c r="F180" s="118">
        <f t="shared" si="31"/>
        <v>47500</v>
      </c>
      <c r="G180" s="119">
        <f t="shared" si="31"/>
        <v>0</v>
      </c>
      <c r="H180" s="118">
        <f t="shared" si="31"/>
        <v>47500</v>
      </c>
      <c r="I180" s="119">
        <f t="shared" si="31"/>
        <v>0</v>
      </c>
      <c r="J180" s="118">
        <f t="shared" si="31"/>
        <v>20000</v>
      </c>
      <c r="K180" s="119">
        <f t="shared" si="31"/>
        <v>0</v>
      </c>
      <c r="L180" s="118">
        <f t="shared" si="31"/>
        <v>20000</v>
      </c>
    </row>
    <row r="181" spans="1:12" ht="12.75">
      <c r="A181" s="51" t="s">
        <v>13</v>
      </c>
      <c r="B181" s="68"/>
      <c r="C181" s="25" t="s">
        <v>6</v>
      </c>
      <c r="D181" s="120">
        <f aca="true" t="shared" si="32" ref="D181:L181">D180+D155</f>
        <v>54550</v>
      </c>
      <c r="E181" s="120">
        <f t="shared" si="32"/>
        <v>72845</v>
      </c>
      <c r="F181" s="120">
        <f t="shared" si="32"/>
        <v>63737</v>
      </c>
      <c r="G181" s="120">
        <f t="shared" si="32"/>
        <v>68956</v>
      </c>
      <c r="H181" s="120">
        <f t="shared" si="32"/>
        <v>67737</v>
      </c>
      <c r="I181" s="120">
        <f t="shared" si="32"/>
        <v>68956</v>
      </c>
      <c r="J181" s="120">
        <f t="shared" si="32"/>
        <v>25781</v>
      </c>
      <c r="K181" s="120">
        <f t="shared" si="32"/>
        <v>71961</v>
      </c>
      <c r="L181" s="120">
        <f t="shared" si="32"/>
        <v>97742</v>
      </c>
    </row>
    <row r="182" spans="1:12" ht="12.75">
      <c r="A182" s="29"/>
      <c r="B182" s="53"/>
      <c r="C182" s="48" t="s">
        <v>139</v>
      </c>
      <c r="D182" s="101"/>
      <c r="E182" s="101"/>
      <c r="F182" s="101"/>
      <c r="G182" s="101"/>
      <c r="H182" s="101"/>
      <c r="I182" s="101"/>
      <c r="J182" s="101"/>
      <c r="K182" s="101"/>
      <c r="L182" s="101"/>
    </row>
    <row r="183" spans="1:12" ht="12.75">
      <c r="A183" s="29"/>
      <c r="B183" s="36">
        <v>2425</v>
      </c>
      <c r="C183" s="24" t="s">
        <v>2</v>
      </c>
      <c r="D183" s="94"/>
      <c r="E183" s="94"/>
      <c r="F183" s="73"/>
      <c r="G183" s="73"/>
      <c r="H183" s="73"/>
      <c r="I183" s="73"/>
      <c r="J183" s="73"/>
      <c r="K183" s="73"/>
      <c r="L183" s="73"/>
    </row>
    <row r="184" spans="1:12" ht="12.75">
      <c r="A184" s="29"/>
      <c r="B184" s="36">
        <v>911</v>
      </c>
      <c r="C184" s="116" t="s">
        <v>118</v>
      </c>
      <c r="D184" s="111">
        <v>0</v>
      </c>
      <c r="E184" s="97">
        <v>39</v>
      </c>
      <c r="F184" s="111">
        <v>0</v>
      </c>
      <c r="G184" s="111">
        <v>0</v>
      </c>
      <c r="H184" s="111">
        <v>0</v>
      </c>
      <c r="I184" s="111">
        <v>0</v>
      </c>
      <c r="J184" s="111">
        <v>0</v>
      </c>
      <c r="K184" s="111">
        <v>0</v>
      </c>
      <c r="L184" s="111">
        <v>0</v>
      </c>
    </row>
    <row r="185" spans="1:12" ht="12.75">
      <c r="A185" s="51"/>
      <c r="B185" s="68"/>
      <c r="C185" s="25"/>
      <c r="D185" s="75"/>
      <c r="E185" s="75"/>
      <c r="F185" s="75"/>
      <c r="G185" s="75"/>
      <c r="H185" s="75"/>
      <c r="I185" s="75"/>
      <c r="J185" s="75"/>
      <c r="K185" s="75"/>
      <c r="L185" s="75"/>
    </row>
  </sheetData>
  <sheetProtection/>
  <autoFilter ref="A15:L185"/>
  <mergeCells count="8">
    <mergeCell ref="D14:E14"/>
    <mergeCell ref="F14:G14"/>
    <mergeCell ref="H14:I14"/>
    <mergeCell ref="J14:L14"/>
    <mergeCell ref="F13:G13"/>
    <mergeCell ref="H13:I13"/>
    <mergeCell ref="J13:L13"/>
    <mergeCell ref="D13:E13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41" useFirstPageNumber="1" fitToHeight="6" horizontalDpi="600" verticalDpi="600" orientation="landscape" paperSize="9" r:id="rId3"/>
  <headerFooter alignWithMargins="0">
    <oddHeader xml:space="preserve">&amp;C   </oddHeader>
    <oddFooter>&amp;C&amp;"Times New Roman,Bold"   Vol-I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sonam</cp:lastModifiedBy>
  <cp:lastPrinted>2011-03-21T12:35:30Z</cp:lastPrinted>
  <dcterms:created xsi:type="dcterms:W3CDTF">2004-06-02T16:07:31Z</dcterms:created>
  <dcterms:modified xsi:type="dcterms:W3CDTF">2011-03-30T04:36:53Z</dcterms:modified>
  <cp:category/>
  <cp:version/>
  <cp:contentType/>
  <cp:contentStatus/>
</cp:coreProperties>
</file>