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8355" windowHeight="7320" activeTab="0"/>
  </bookViews>
  <sheets>
    <sheet name="dem41" sheetId="1" r:id="rId1"/>
    <sheet name="trans_Municipal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D" localSheetId="0" hidden="1">'[4]DEMAND18'!#REF!</definedName>
    <definedName name="__123Graph_D" hidden="1">'[3]dem18'!#REF!</definedName>
    <definedName name="_xlnm._FilterDatabase" localSheetId="0" hidden="1">'dem41'!$A$24:$L$398</definedName>
    <definedName name="ahcap">'[2]dem2'!$D$646:$L$646</definedName>
    <definedName name="censusrec">#REF!</definedName>
    <definedName name="charged">#REF!</definedName>
    <definedName name="da">#REF!</definedName>
    <definedName name="ee">#REF!</definedName>
    <definedName name="election" localSheetId="0">'dem41'!$D$31:$L$31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 localSheetId="0">'dem41'!$D$98:$L$98</definedName>
    <definedName name="housing">#REF!</definedName>
    <definedName name="housingcap" localSheetId="0">'dem41'!$D$300:$L$300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'dem41'!$K$393</definedName>
    <definedName name="np">#REF!</definedName>
    <definedName name="Nutrition">#REF!</definedName>
    <definedName name="oges" localSheetId="0">'dem41'!$D$271:$L$271</definedName>
    <definedName name="oges">#REF!</definedName>
    <definedName name="otdrec" localSheetId="0">'dem41'!#REF!</definedName>
    <definedName name="pension">#REF!</definedName>
    <definedName name="_xlnm.Print_Area" localSheetId="0">'dem41'!$A$1:$L$398</definedName>
    <definedName name="_xlnm.Print_Titles" localSheetId="0">'dem41'!$21:$24</definedName>
    <definedName name="pw" localSheetId="0">'dem41'!$D$72:$L$72</definedName>
    <definedName name="pw">#REF!</definedName>
    <definedName name="pwcap">#REF!</definedName>
    <definedName name="rec" localSheetId="0">'dem41'!#REF!</definedName>
    <definedName name="rec">#REF!</definedName>
    <definedName name="rec1" localSheetId="0">'dem41'!#REF!</definedName>
    <definedName name="rec1">#REF!</definedName>
    <definedName name="reform">#REF!</definedName>
    <definedName name="revise" localSheetId="0">'dem41'!#REF!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'dem41'!#REF!</definedName>
    <definedName name="swc">#REF!</definedName>
    <definedName name="tax" localSheetId="0">'dem41'!$D$51:$L$51</definedName>
    <definedName name="tax">#REF!</definedName>
    <definedName name="udhd" localSheetId="0">'dem41'!$D$249:$L$249</definedName>
    <definedName name="udhd">#REF!</definedName>
    <definedName name="udhdcap" localSheetId="0">'dem41'!#REF!</definedName>
    <definedName name="udhdrec" localSheetId="0">'dem41'!#REF!</definedName>
    <definedName name="udrec" localSheetId="0">'dem41'!$D$397:$L$397</definedName>
    <definedName name="udroad" localSheetId="0">'dem41'!$D$265:$L$265</definedName>
    <definedName name="urbancap" localSheetId="0">'dem41'!$D$391:$L$391</definedName>
    <definedName name="urbancap">#REF!</definedName>
    <definedName name="urbanDevelopment" localSheetId="0">'dem41'!$E$19:$G$19</definedName>
    <definedName name="Voted" localSheetId="0">'dem41'!$E$19:$G$19</definedName>
    <definedName name="Voted">#REF!</definedName>
    <definedName name="water" localSheetId="0">'dem41'!$D$88:$L$88</definedName>
    <definedName name="water">#REF!</definedName>
    <definedName name="watercap" localSheetId="0">'dem41'!$D$288:$L$288</definedName>
    <definedName name="watercap">#REF!</definedName>
    <definedName name="welfarecap">#REF!</definedName>
    <definedName name="Z_20AC3EE6_0FC9_11D5_8064_004005726899_.wvu.FilterData" localSheetId="0" hidden="1">'dem41'!$C$33:$C$398</definedName>
    <definedName name="Z_239EE218_578E_4317_BEED_14D5D7089E27_.wvu.Cols" localSheetId="0" hidden="1">'dem41'!#REF!</definedName>
    <definedName name="Z_239EE218_578E_4317_BEED_14D5D7089E27_.wvu.FilterData" localSheetId="0" hidden="1">'dem41'!$A$1:$L$398</definedName>
    <definedName name="Z_239EE218_578E_4317_BEED_14D5D7089E27_.wvu.PrintArea" localSheetId="0" hidden="1">'dem41'!$A$1:$L$398</definedName>
    <definedName name="Z_239EE218_578E_4317_BEED_14D5D7089E27_.wvu.PrintTitles" localSheetId="0" hidden="1">'dem41'!$22:$26</definedName>
    <definedName name="Z_302A3EA3_AE96_11D5_A646_0050BA3D7AFD_.wvu.Cols" localSheetId="0" hidden="1">'dem41'!#REF!</definedName>
    <definedName name="Z_302A3EA3_AE96_11D5_A646_0050BA3D7AFD_.wvu.FilterData" localSheetId="0" hidden="1">'dem41'!$A$1:$L$398</definedName>
    <definedName name="Z_302A3EA3_AE96_11D5_A646_0050BA3D7AFD_.wvu.PrintArea" localSheetId="0" hidden="1">'dem41'!$A$1:$L$398</definedName>
    <definedName name="Z_302A3EA3_AE96_11D5_A646_0050BA3D7AFD_.wvu.PrintTitles" localSheetId="0" hidden="1">'dem41'!$22:$26</definedName>
    <definedName name="Z_36DBA021_0ECB_11D4_8064_004005726899_.wvu.Cols" localSheetId="0" hidden="1">'dem41'!#REF!</definedName>
    <definedName name="Z_36DBA021_0ECB_11D4_8064_004005726899_.wvu.FilterData" localSheetId="0" hidden="1">'dem41'!$C$33:$C$398</definedName>
    <definedName name="Z_36DBA021_0ECB_11D4_8064_004005726899_.wvu.PrintArea" localSheetId="0" hidden="1">'dem41'!$A$2:$L$398</definedName>
    <definedName name="Z_36DBA021_0ECB_11D4_8064_004005726899_.wvu.PrintTitles" localSheetId="0" hidden="1">'dem41'!$22:$26</definedName>
    <definedName name="Z_93EBE921_AE91_11D5_8685_004005726899_.wvu.Cols" localSheetId="0" hidden="1">'dem41'!#REF!</definedName>
    <definedName name="Z_93EBE921_AE91_11D5_8685_004005726899_.wvu.FilterData" localSheetId="0" hidden="1">'dem41'!$C$33:$C$398</definedName>
    <definedName name="Z_93EBE921_AE91_11D5_8685_004005726899_.wvu.PrintArea" localSheetId="0" hidden="1">'dem41'!$A$1:$L$398</definedName>
    <definedName name="Z_93EBE921_AE91_11D5_8685_004005726899_.wvu.PrintTitles" localSheetId="0" hidden="1">'dem41'!$22:$26</definedName>
    <definedName name="Z_94DA79C1_0FDE_11D5_9579_000021DAEEA2_.wvu.Cols" localSheetId="0" hidden="1">'dem41'!#REF!</definedName>
    <definedName name="Z_94DA79C1_0FDE_11D5_9579_000021DAEEA2_.wvu.FilterData" localSheetId="0" hidden="1">'dem41'!$C$33:$C$398</definedName>
    <definedName name="Z_94DA79C1_0FDE_11D5_9579_000021DAEEA2_.wvu.PrintArea" localSheetId="0" hidden="1">'dem41'!$A$2:$L$398</definedName>
    <definedName name="Z_94DA79C1_0FDE_11D5_9579_000021DAEEA2_.wvu.PrintTitles" localSheetId="0" hidden="1">'dem41'!$22:$26</definedName>
    <definedName name="Z_B4CB0972_161F_11D5_8064_004005726899_.wvu.FilterData" localSheetId="0" hidden="1">'dem41'!$C$33:$C$398</definedName>
    <definedName name="Z_B4CB097C_161F_11D5_8064_004005726899_.wvu.FilterData" localSheetId="0" hidden="1">'dem41'!$C$33:$C$398</definedName>
    <definedName name="Z_B4CB099E_161F_11D5_8064_004005726899_.wvu.FilterData" localSheetId="0" hidden="1">'dem41'!$C$33:$C$398</definedName>
    <definedName name="Z_C868F8C3_16D7_11D5_A68D_81D6213F5331_.wvu.Cols" localSheetId="0" hidden="1">'dem41'!#REF!</definedName>
    <definedName name="Z_C868F8C3_16D7_11D5_A68D_81D6213F5331_.wvu.FilterData" localSheetId="0" hidden="1">'dem41'!$C$33:$C$398</definedName>
    <definedName name="Z_C868F8C3_16D7_11D5_A68D_81D6213F5331_.wvu.PrintArea" localSheetId="0" hidden="1">'dem41'!$A$2:$L$398</definedName>
    <definedName name="Z_C868F8C3_16D7_11D5_A68D_81D6213F5331_.wvu.PrintTitles" localSheetId="0" hidden="1">'dem41'!$22:$26</definedName>
    <definedName name="Z_E5DF37BD_125C_11D5_8DC4_D0F5D88B3549_.wvu.Cols" localSheetId="0" hidden="1">'dem41'!#REF!</definedName>
    <definedName name="Z_E5DF37BD_125C_11D5_8DC4_D0F5D88B3549_.wvu.FilterData" localSheetId="0" hidden="1">'dem41'!$C$33:$C$398</definedName>
    <definedName name="Z_E5DF37BD_125C_11D5_8DC4_D0F5D88B3549_.wvu.PrintArea" localSheetId="0" hidden="1">'dem41'!$A$2:$L$398</definedName>
    <definedName name="Z_E5DF37BD_125C_11D5_8DC4_D0F5D88B3549_.wvu.PrintTitles" localSheetId="0" hidden="1">'dem41'!$22:$26</definedName>
    <definedName name="Z_F8ADACC1_164E_11D6_B603_000021DAEEA2_.wvu.Cols" localSheetId="0" hidden="1">'dem41'!#REF!</definedName>
    <definedName name="Z_F8ADACC1_164E_11D6_B603_000021DAEEA2_.wvu.FilterData" localSheetId="0" hidden="1">'dem41'!$C$33:$C$398</definedName>
    <definedName name="Z_F8ADACC1_164E_11D6_B603_000021DAEEA2_.wvu.PrintArea" localSheetId="0" hidden="1">'dem41'!$A$1:$L$398</definedName>
    <definedName name="Z_F8ADACC1_164E_11D6_B603_000021DAEEA2_.wvu.PrintTitles" localSheetId="0" hidden="1">'dem41'!$22:$26</definedName>
  </definedNames>
  <calcPr fullCalcOnLoad="1"/>
</workbook>
</file>

<file path=xl/comments1.xml><?xml version="1.0" encoding="utf-8"?>
<comments xmlns="http://schemas.openxmlformats.org/spreadsheetml/2006/main">
  <authors>
    <author>Finance Deptt.</author>
    <author>P.DIRECTOR FCD</author>
    <author>binod</author>
  </authors>
  <commentList>
    <comment ref="A130" authorId="0">
      <text>
        <r>
          <rPr>
            <b/>
            <sz val="8"/>
            <rFont val="Tahoma"/>
            <family val="0"/>
          </rPr>
          <t>Finance Deptt.:</t>
        </r>
        <r>
          <rPr>
            <sz val="8"/>
            <rFont val="Tahoma"/>
            <family val="0"/>
          </rPr>
          <t xml:space="preserve">
Letter to AG to be sent.</t>
        </r>
      </text>
    </comment>
    <comment ref="J168" authorId="1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Earmarked Phase II</t>
        </r>
      </text>
    </comment>
    <comment ref="K37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 nos. employee</t>
        </r>
      </text>
    </comment>
    <comment ref="K46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21 nos. employee</t>
        </r>
      </text>
    </comment>
    <comment ref="K106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31 nos. employee</t>
        </r>
      </text>
    </comment>
    <comment ref="K193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24 nos employee including 1 vacant post</t>
        </r>
      </text>
    </comment>
    <comment ref="K220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18 nos. employee</t>
        </r>
      </text>
    </comment>
    <comment ref="K203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15 nos. employee including 1 vacant post</t>
        </r>
      </text>
    </comment>
    <comment ref="K227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27 nos. employee including 2 vacant post</t>
        </r>
      </text>
    </comment>
    <comment ref="K255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 employee including 1 vacant post</t>
        </r>
      </text>
    </comment>
    <comment ref="J106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19 nos. employee including 1 vacant post</t>
        </r>
      </text>
    </comment>
    <comment ref="J193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21 nos. employee</t>
        </r>
      </text>
    </comment>
    <comment ref="J203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19 nos. employee</t>
        </r>
      </text>
    </comment>
    <comment ref="K58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62 nos M/R employee</t>
        </r>
      </text>
    </comment>
    <comment ref="K6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27 nos.  M/R employee</t>
        </r>
      </text>
    </comment>
    <comment ref="K79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38 nos. M/R employee</t>
        </r>
      </text>
    </comment>
    <comment ref="K84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74 nos. M/R employee</t>
        </r>
      </text>
    </comment>
    <comment ref="K176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15 nos. M/R employee</t>
        </r>
      </text>
    </comment>
    <comment ref="K235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29 nos. M/R employee</t>
        </r>
      </text>
    </comment>
    <comment ref="K256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104 M/R employee</t>
        </r>
      </text>
    </comment>
    <comment ref="J143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14 nos. consolidated pay employee including 2 vacant posts</t>
        </r>
      </text>
    </comment>
    <comment ref="J194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38 (20+18) nos. M/R employee</t>
        </r>
      </text>
    </comment>
    <comment ref="J256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13 nos. W/C and Co- terminus employee</t>
        </r>
      </text>
    </comment>
    <comment ref="J204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nos.W/C and Co-terminus employee</t>
        </r>
      </text>
    </comment>
  </commentList>
</comments>
</file>

<file path=xl/sharedStrings.xml><?xml version="1.0" encoding="utf-8"?>
<sst xmlns="http://schemas.openxmlformats.org/spreadsheetml/2006/main" count="893" uniqueCount="305">
  <si>
    <t>URBAN DEVELOPMENT &amp; HOUSING</t>
  </si>
  <si>
    <t>(iii) Collection of Taxes on Commodities &amp; Services</t>
  </si>
  <si>
    <t>Other Taxes and Duties on Commodities and Services</t>
  </si>
  <si>
    <t>(d) Administrative Services</t>
  </si>
  <si>
    <t>Public Works</t>
  </si>
  <si>
    <t>Water Supply &amp; Sanitation</t>
  </si>
  <si>
    <t>Housing</t>
  </si>
  <si>
    <t>and Urban Development</t>
  </si>
  <si>
    <t>Urban Development</t>
  </si>
  <si>
    <t>Other General Economic Services</t>
  </si>
  <si>
    <t>Capital Outlay on Water Supply &amp; Sanitation</t>
  </si>
  <si>
    <t>Capital Outlay on Housing</t>
  </si>
  <si>
    <t>Capital Outlay on Urban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</si>
  <si>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</si>
  <si>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</si>
  <si>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</si>
  <si>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</si>
  <si>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</si>
  <si>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</si>
  <si>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</si>
  <si>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</si>
  <si>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</si>
  <si>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</si>
  <si>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Collection Charges- Entertainment Tax</t>
  </si>
  <si>
    <t>Establishment</t>
  </si>
  <si>
    <t>Head Office Establishment</t>
  </si>
  <si>
    <t>60.44.01</t>
  </si>
  <si>
    <t>60.44.11</t>
  </si>
  <si>
    <t>Travel Expenses</t>
  </si>
  <si>
    <t>60.44.13</t>
  </si>
  <si>
    <t>Office Expenses</t>
  </si>
  <si>
    <t>General</t>
  </si>
  <si>
    <t>Maintenance and Repairs</t>
  </si>
  <si>
    <t>East District</t>
  </si>
  <si>
    <t>42.45.71</t>
  </si>
  <si>
    <t>South District</t>
  </si>
  <si>
    <t>42.48.71</t>
  </si>
  <si>
    <t>Sanitation Services</t>
  </si>
  <si>
    <t>Sanitation of Gangtok Town</t>
  </si>
  <si>
    <t>42.45.72</t>
  </si>
  <si>
    <t>42.48.72</t>
  </si>
  <si>
    <t>Sewerage and Sanitation</t>
  </si>
  <si>
    <t>Sikkim Housing Board</t>
  </si>
  <si>
    <t>60.00.31</t>
  </si>
  <si>
    <t>Grants-in-aid</t>
  </si>
  <si>
    <t>Direction &amp; Administration</t>
  </si>
  <si>
    <t>Salaries</t>
  </si>
  <si>
    <t>Maintenance and repairs</t>
  </si>
  <si>
    <t>00.44.71</t>
  </si>
  <si>
    <t>Maintenance of Gangtok Town</t>
  </si>
  <si>
    <t>Other Expenditure</t>
  </si>
  <si>
    <t>Upkeep of Town</t>
  </si>
  <si>
    <t>62.44.50</t>
  </si>
  <si>
    <t>Other Charges</t>
  </si>
  <si>
    <t>State Capital Development</t>
  </si>
  <si>
    <t>Wages</t>
  </si>
  <si>
    <t>Construction</t>
  </si>
  <si>
    <t>Other Urban Development Schemes</t>
  </si>
  <si>
    <t>Town Planning Cell</t>
  </si>
  <si>
    <t>00.45.73</t>
  </si>
  <si>
    <t>Improvement of Urban Roads</t>
  </si>
  <si>
    <t>00.45.74</t>
  </si>
  <si>
    <t>00.48.73</t>
  </si>
  <si>
    <t>00.45.75</t>
  </si>
  <si>
    <t>Maintenance of Other Bazars</t>
  </si>
  <si>
    <t>00.48.75</t>
  </si>
  <si>
    <t>00.44.61</t>
  </si>
  <si>
    <t>Survey and Investigation</t>
  </si>
  <si>
    <t>00.44.01</t>
  </si>
  <si>
    <t>00.44.02</t>
  </si>
  <si>
    <t>00.44.11</t>
  </si>
  <si>
    <t>00.44.13</t>
  </si>
  <si>
    <t>00.44.51</t>
  </si>
  <si>
    <t>Motor Vehicles</t>
  </si>
  <si>
    <t>00.48.01</t>
  </si>
  <si>
    <t>00.48.11</t>
  </si>
  <si>
    <t>00.48.13</t>
  </si>
  <si>
    <t>Assistance to Local Bodies and Municipalities/ Municipal Corporation</t>
  </si>
  <si>
    <t>Grants-in-Aid</t>
  </si>
  <si>
    <t>Garbage Disposal</t>
  </si>
  <si>
    <t>61.45.01</t>
  </si>
  <si>
    <t>61.45.21</t>
  </si>
  <si>
    <t>Supplies and Materials</t>
  </si>
  <si>
    <t>61.45.50</t>
  </si>
  <si>
    <t>61.45.51</t>
  </si>
  <si>
    <t>61.48.01</t>
  </si>
  <si>
    <t>61.48.21</t>
  </si>
  <si>
    <t>61.48.51</t>
  </si>
  <si>
    <t>Parks and Gardens</t>
  </si>
  <si>
    <t>62.45.02</t>
  </si>
  <si>
    <t>62.45.21</t>
  </si>
  <si>
    <t>62.45.27</t>
  </si>
  <si>
    <t>Minor Works</t>
  </si>
  <si>
    <t>62.45.50</t>
  </si>
  <si>
    <t>MH</t>
  </si>
  <si>
    <t>Urban Oriented Employment Programme</t>
  </si>
  <si>
    <t>00.00.81</t>
  </si>
  <si>
    <t>CAPITAL SECTION</t>
  </si>
  <si>
    <t>Sewerage Services</t>
  </si>
  <si>
    <t>Social Housing</t>
  </si>
  <si>
    <t>Integrated Development of Small and Medium Towns</t>
  </si>
  <si>
    <t>60.45.71</t>
  </si>
  <si>
    <t>Land Acquisition</t>
  </si>
  <si>
    <t>Parking Place</t>
  </si>
  <si>
    <t>Implementation of Master Plan</t>
  </si>
  <si>
    <t>West District</t>
  </si>
  <si>
    <t>60.48.71</t>
  </si>
  <si>
    <t>NP</t>
  </si>
  <si>
    <t>Land Compensation</t>
  </si>
  <si>
    <t>61.45.72</t>
  </si>
  <si>
    <t>Construction of Parking Place</t>
  </si>
  <si>
    <t>62.45.53</t>
  </si>
  <si>
    <t>Major Works</t>
  </si>
  <si>
    <t>Development of Small and Medium Towns</t>
  </si>
  <si>
    <t>63.45.75</t>
  </si>
  <si>
    <t>63.46.75</t>
  </si>
  <si>
    <t>63.46.76</t>
  </si>
  <si>
    <t>Shopping Complex at Soreng (State Share)</t>
  </si>
  <si>
    <t>Garbage Plant at Martam</t>
  </si>
  <si>
    <t>DEMAND NO. 41</t>
  </si>
  <si>
    <t>Elections</t>
  </si>
  <si>
    <t>Charges for conduct of election to Panchayats/local bodies</t>
  </si>
  <si>
    <t>00.00.71</t>
  </si>
  <si>
    <t>Charges for conduct of election to Panchayats / Local bodies</t>
  </si>
  <si>
    <t>Implementation of 74th Constitutional Amendment</t>
  </si>
  <si>
    <t>64.44.50</t>
  </si>
  <si>
    <t>60.48.11</t>
  </si>
  <si>
    <t>60.48.13</t>
  </si>
  <si>
    <t>Grant to local bodies recommended by the State Finance Commission</t>
  </si>
  <si>
    <t>60.65.02</t>
  </si>
  <si>
    <t>60.66.02</t>
  </si>
  <si>
    <t>Other Maintenance Expenditure</t>
  </si>
  <si>
    <t>61.65.27</t>
  </si>
  <si>
    <t>61.66.27</t>
  </si>
  <si>
    <t>00.48.02</t>
  </si>
  <si>
    <t>Jawarharlall Nehru National Urban Renewal Mission</t>
  </si>
  <si>
    <t>71.44.77</t>
  </si>
  <si>
    <t>Development works (ACA)</t>
  </si>
  <si>
    <t>71.44.78</t>
  </si>
  <si>
    <t>Schemes funded by NABARD</t>
  </si>
  <si>
    <t>75.44.73</t>
  </si>
  <si>
    <t>Development Works</t>
  </si>
  <si>
    <t>64.45.21</t>
  </si>
  <si>
    <t>64.45.50</t>
  </si>
  <si>
    <t>64.45.51</t>
  </si>
  <si>
    <t>60.00.74</t>
  </si>
  <si>
    <t>Capacity Building/Training</t>
  </si>
  <si>
    <t>II. Details of the estimates and the heads under which this grant will be accounted for:</t>
  </si>
  <si>
    <t>Revenue</t>
  </si>
  <si>
    <t>Capital</t>
  </si>
  <si>
    <t>Development works (State Share)</t>
  </si>
  <si>
    <t>Development works (NABARD)</t>
  </si>
  <si>
    <t>State Share for NABARD Schemes</t>
  </si>
  <si>
    <t>62.45.71</t>
  </si>
  <si>
    <t>72.44.71</t>
  </si>
  <si>
    <t>72.44.72</t>
  </si>
  <si>
    <t>Roads &amp; Bridges</t>
  </si>
  <si>
    <t>District &amp; Other Roads</t>
  </si>
  <si>
    <t>Development and Improvement of Namchi Bazar</t>
  </si>
  <si>
    <t>Conduct of Elections to Urban 
Local Bodies</t>
  </si>
  <si>
    <t>Development of Other Bazars</t>
  </si>
  <si>
    <t>Capital Outlay on Water Supply &amp; 
Sanitation</t>
  </si>
  <si>
    <t>Urban Development and Housing 
Department</t>
  </si>
  <si>
    <t>Shopping Complex at Gyalshing 
(State Share)</t>
  </si>
  <si>
    <t>Roads and Bridges</t>
  </si>
  <si>
    <t>A - General Services (a) Organs of State</t>
  </si>
  <si>
    <t>C - Economic Services (g) Transport</t>
  </si>
  <si>
    <t>B - Capital Account of Social Services</t>
  </si>
  <si>
    <t>Rehabilitation of Sewerage System in Gangtok (JNNURM  - Central share)</t>
  </si>
  <si>
    <t>2009-10</t>
  </si>
  <si>
    <t>00.48.76</t>
  </si>
  <si>
    <t>Projects/Schemes for the benefit of N.E. Region and Sikkim (90:10% CSS)</t>
  </si>
  <si>
    <t>78.81.53</t>
  </si>
  <si>
    <t>78.82.53</t>
  </si>
  <si>
    <t>Pedestrian Track at Namchi</t>
  </si>
  <si>
    <t>78.83.53</t>
  </si>
  <si>
    <t>Connectivity Footpaths and Link Roads at Namchi</t>
  </si>
  <si>
    <t>78.84.53</t>
  </si>
  <si>
    <t>60.44.42</t>
  </si>
  <si>
    <t>(b) Fiscal Services</t>
  </si>
  <si>
    <t>B. Social Services (c) Water Supply, Sanitation,</t>
  </si>
  <si>
    <t>Housing &amp; Urban Development</t>
  </si>
  <si>
    <t>(c) Water Supply, Sanitation, Housing</t>
  </si>
  <si>
    <t>(j) General Economic Services</t>
  </si>
  <si>
    <t>(c) Capital Account Water Supply, Sanitation, Housing</t>
  </si>
  <si>
    <t>Sanitation of Other Bazars</t>
  </si>
  <si>
    <t>Construction of drainage and Sewerage system  in other Urban Areas</t>
  </si>
  <si>
    <t>00.44.26</t>
  </si>
  <si>
    <t>Advertisement &amp; Publicity</t>
  </si>
  <si>
    <t>00.44.50</t>
  </si>
  <si>
    <t>61.45.74</t>
  </si>
  <si>
    <t>Improvement of Gangtok Bazar (ACA)</t>
  </si>
  <si>
    <t>State Capital Development (Gangtok)</t>
  </si>
  <si>
    <t>Providing 50mm thick bituminous and
40mm dense bituminous concrete at 
Namchi</t>
  </si>
  <si>
    <t>Collection Charges-Other Taxes &amp; Duties</t>
  </si>
  <si>
    <t>Other Taxes and Duties on Commodities 
&amp;  Services</t>
  </si>
  <si>
    <t>Assistance to Housing Board 
Corporation etc</t>
  </si>
  <si>
    <t>Shopping Complex at Pakyong 
(State Share)</t>
  </si>
  <si>
    <t>63.00.31</t>
  </si>
  <si>
    <t>Work Charged Establishment</t>
  </si>
  <si>
    <t>Maintenance and Repairs of Bazars under South District</t>
  </si>
  <si>
    <t>Maintenance and Repairs of Bazars under East District</t>
  </si>
  <si>
    <t>ADP Project (EAP)</t>
  </si>
  <si>
    <t>-</t>
  </si>
  <si>
    <t>`</t>
  </si>
  <si>
    <t>Deduct Recoveries of Overpayments</t>
  </si>
  <si>
    <t>2010-11</t>
  </si>
  <si>
    <t>78.85.53</t>
  </si>
  <si>
    <t>Schemes under NEC</t>
  </si>
  <si>
    <t>Integrated Slum Development - Housing and Basic Amenities at Naya Bazar Town including Sisney</t>
  </si>
  <si>
    <t>Storm Water Dosposal for Jorethang Bazar</t>
  </si>
  <si>
    <t>79.71.53</t>
  </si>
  <si>
    <t>62.45.72</t>
  </si>
  <si>
    <t>00</t>
  </si>
  <si>
    <t>200</t>
  </si>
  <si>
    <t>60</t>
  </si>
  <si>
    <t>44</t>
  </si>
  <si>
    <t>01</t>
  </si>
  <si>
    <t>2217</t>
  </si>
  <si>
    <t>001</t>
  </si>
  <si>
    <t>80</t>
  </si>
  <si>
    <t>800</t>
  </si>
  <si>
    <t>61</t>
  </si>
  <si>
    <t>45</t>
  </si>
  <si>
    <t>05</t>
  </si>
  <si>
    <t>48</t>
  </si>
  <si>
    <t>02</t>
  </si>
  <si>
    <t>3054</t>
  </si>
  <si>
    <t>04</t>
  </si>
  <si>
    <t>105</t>
  </si>
  <si>
    <t>2059</t>
  </si>
  <si>
    <t>053</t>
  </si>
  <si>
    <t>65</t>
  </si>
  <si>
    <t>2215</t>
  </si>
  <si>
    <t>103</t>
  </si>
  <si>
    <t>42</t>
  </si>
  <si>
    <t>71</t>
  </si>
  <si>
    <t>72</t>
  </si>
  <si>
    <t>75</t>
  </si>
  <si>
    <t>66</t>
  </si>
  <si>
    <t>13</t>
  </si>
  <si>
    <t>11</t>
  </si>
  <si>
    <t>21</t>
  </si>
  <si>
    <t>51</t>
  </si>
  <si>
    <t>27</t>
  </si>
  <si>
    <t>4215</t>
  </si>
  <si>
    <t>106</t>
  </si>
  <si>
    <t>Sl No</t>
  </si>
  <si>
    <t>Code</t>
  </si>
  <si>
    <t>Amount proposed to be transferred from UDHD to Municipal ( letter date 5.6.2010)</t>
  </si>
  <si>
    <t>62.44.75</t>
  </si>
  <si>
    <t>62.44.76</t>
  </si>
  <si>
    <t>62.44.77</t>
  </si>
  <si>
    <t>62.44.78</t>
  </si>
  <si>
    <t>62.44.79</t>
  </si>
  <si>
    <t>Development of Inner City Roads</t>
  </si>
  <si>
    <t>Consultancy for Old West Point PPP</t>
  </si>
  <si>
    <t>Consutancy for Deorali Pedestrian Flyover</t>
  </si>
  <si>
    <t>62.44.27</t>
  </si>
  <si>
    <t>Improvement work around Mintokgang</t>
  </si>
  <si>
    <t>Upgradation and Beautification of Fashion Street, Deorali</t>
  </si>
  <si>
    <t>64.44.51</t>
  </si>
  <si>
    <t>64.44.71</t>
  </si>
  <si>
    <t>Double Entry Accrual System for ULBs</t>
  </si>
  <si>
    <t>00.45.76</t>
  </si>
  <si>
    <t>00.45.77</t>
  </si>
  <si>
    <t>00.45.78</t>
  </si>
  <si>
    <t>Upgradation and Beautification of 14 Bazars (ACA)</t>
  </si>
  <si>
    <t>Development of Melli Bazar (ACA)</t>
  </si>
  <si>
    <t>Development of Jorethang Bazar (ACA)</t>
  </si>
  <si>
    <t>Rangpo Welcome Gate</t>
  </si>
  <si>
    <t>00.48.77</t>
  </si>
  <si>
    <t>O &amp; M of Foutains, Central Park</t>
  </si>
  <si>
    <t>62.45.73</t>
  </si>
  <si>
    <t>62.45.74</t>
  </si>
  <si>
    <t>62.45.75</t>
  </si>
  <si>
    <t>Construction of Flyover at Deorali, Zero Point,TNA Complex, Tadong School Junction and Singtam Hospital</t>
  </si>
  <si>
    <t>Construction of Community Centre at Chandmari</t>
  </si>
  <si>
    <t>Head office Establishment</t>
  </si>
  <si>
    <t>80.44.71</t>
  </si>
  <si>
    <t>80.44.72</t>
  </si>
  <si>
    <t xml:space="preserve"> -</t>
  </si>
  <si>
    <t>Development of Small and Medium 
Towns</t>
  </si>
  <si>
    <t>Carpeting of Other Bazars of South 
Sikkim</t>
  </si>
  <si>
    <t xml:space="preserve">Construction of ULB Office in North/East 
</t>
  </si>
  <si>
    <t xml:space="preserve">Construction of ULB Office in South/West 
</t>
  </si>
  <si>
    <t>2011-12</t>
  </si>
  <si>
    <t>I. Estimate of the amount required in the year ending 31st March, 2012 to defray the charges in respect of Urban Development and Housing</t>
  </si>
  <si>
    <t>00.44.81</t>
  </si>
  <si>
    <t>National Urban Information System (NUIS) (CSS)</t>
  </si>
  <si>
    <t>Maintenance &amp; Repairs (Grant under 13th Finance Commission)</t>
  </si>
  <si>
    <t>71.00.27</t>
  </si>
  <si>
    <t>00.44.82</t>
  </si>
  <si>
    <t>Rajiv Awas Yojajna(100%CSS)</t>
  </si>
  <si>
    <t>Multilayer Parking (SPA)</t>
  </si>
  <si>
    <t>Namnang Walkway and View Point(SPA)</t>
  </si>
  <si>
    <t>Construction of Kishan Bazar in two district headquarters (SPA)</t>
  </si>
  <si>
    <t>(In Thousands of Rupees)</t>
  </si>
  <si>
    <t>Lumpsum Provision for Revision of Pay</t>
  </si>
  <si>
    <t>Swarna Jayanti Shahari Rozgar Yojana                          (75:25% CSS)</t>
  </si>
  <si>
    <t>45.00.01</t>
  </si>
  <si>
    <t>45.00.02</t>
  </si>
  <si>
    <t>45.00.13</t>
  </si>
  <si>
    <t>45.00.27</t>
  </si>
  <si>
    <t>Provision under NEC,NLCPR and Centrally Sponsored Schemes consist of Central Share only.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</si>
</sst>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0#"/>
    <numFmt numFmtId="166" formatCode="0#"/>
    <numFmt numFmtId="167" formatCode="##"/>
    <numFmt numFmtId="168" formatCode="0000##"/>
    <numFmt numFmtId="169" formatCode="00000#"/>
    <numFmt numFmtId="170" formatCode="00.###"/>
    <numFmt numFmtId="171" formatCode="00.#00"/>
    <numFmt numFmtId="172" formatCode="0#.###"/>
    <numFmt numFmtId="173" formatCode="00.000"/>
    <numFmt numFmtId="174" formatCode="#0.0##"/>
    <numFmt numFmtId="175" formatCode="00"/>
    <numFmt numFmtId="176" formatCode="_(* #,##0_);_(* \(#,##0\);_(* &quot;-&quot;??_);_(@_)"/>
  </numFmts>
  <fonts count="29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64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4" fillId="0" borderId="0" xfId="57" applyFont="1" applyFill="1" applyBorder="1" applyAlignment="1">
      <alignment vertical="top" wrapText="1"/>
      <protection/>
    </xf>
    <xf numFmtId="0" fontId="25" fillId="0" borderId="0" xfId="57" applyFont="1" applyFill="1" applyBorder="1" applyAlignment="1" applyProtection="1">
      <alignment horizontal="center"/>
      <protection/>
    </xf>
    <xf numFmtId="0" fontId="24" fillId="0" borderId="0" xfId="57" applyNumberFormat="1" applyFont="1" applyFill="1" applyBorder="1">
      <alignment/>
      <protection/>
    </xf>
    <xf numFmtId="0" fontId="25" fillId="0" borderId="0" xfId="57" applyNumberFormat="1" applyFont="1" applyFill="1" applyBorder="1" applyAlignment="1" applyProtection="1">
      <alignment horizontal="center"/>
      <protection/>
    </xf>
    <xf numFmtId="0" fontId="24" fillId="0" borderId="0" xfId="57" applyFont="1" applyFill="1" applyAlignment="1">
      <alignment/>
      <protection/>
    </xf>
    <xf numFmtId="0" fontId="24" fillId="0" borderId="0" xfId="57" applyFont="1" applyFill="1">
      <alignment/>
      <protection/>
    </xf>
    <xf numFmtId="0" fontId="24" fillId="0" borderId="0" xfId="57" applyFont="1" applyFill="1" applyAlignment="1">
      <alignment vertical="top" wrapText="1"/>
      <protection/>
    </xf>
    <xf numFmtId="0" fontId="25" fillId="0" borderId="0" xfId="57" applyNumberFormat="1" applyFont="1" applyFill="1" applyAlignment="1" applyProtection="1">
      <alignment horizontal="center"/>
      <protection/>
    </xf>
    <xf numFmtId="0" fontId="24" fillId="0" borderId="0" xfId="57" applyFont="1" applyFill="1" applyAlignment="1" applyProtection="1">
      <alignment horizontal="center"/>
      <protection/>
    </xf>
    <xf numFmtId="0" fontId="25" fillId="0" borderId="0" xfId="57" applyFont="1" applyFill="1" applyAlignment="1" applyProtection="1">
      <alignment horizontal="center"/>
      <protection/>
    </xf>
    <xf numFmtId="0" fontId="24" fillId="0" borderId="0" xfId="57" applyNumberFormat="1" applyFont="1" applyFill="1" applyAlignment="1">
      <alignment horizontal="right"/>
      <protection/>
    </xf>
    <xf numFmtId="0" fontId="25" fillId="0" borderId="0" xfId="57" applyNumberFormat="1" applyFont="1" applyFill="1" applyAlignment="1">
      <alignment horizontal="center"/>
      <protection/>
    </xf>
    <xf numFmtId="0" fontId="24" fillId="0" borderId="0" xfId="57" applyFont="1" applyFill="1" applyAlignment="1" applyProtection="1">
      <alignment horizontal="left"/>
      <protection/>
    </xf>
    <xf numFmtId="0" fontId="24" fillId="0" borderId="0" xfId="57" applyNumberFormat="1" applyFont="1" applyFill="1">
      <alignment/>
      <protection/>
    </xf>
    <xf numFmtId="0" fontId="24" fillId="0" borderId="0" xfId="57" applyNumberFormat="1" applyFont="1" applyFill="1" applyAlignment="1" applyProtection="1">
      <alignment horizontal="right"/>
      <protection/>
    </xf>
    <xf numFmtId="0" fontId="25" fillId="0" borderId="0" xfId="63" applyNumberFormat="1" applyFont="1" applyFill="1" applyAlignment="1">
      <alignment horizontal="center"/>
      <protection/>
    </xf>
    <xf numFmtId="0" fontId="24" fillId="0" borderId="0" xfId="63" applyFont="1" applyFill="1" applyAlignment="1" applyProtection="1">
      <alignment horizontal="left"/>
      <protection/>
    </xf>
    <xf numFmtId="0" fontId="24" fillId="0" borderId="0" xfId="63" applyNumberFormat="1" applyFont="1" applyFill="1" applyAlignment="1" applyProtection="1">
      <alignment horizontal="left"/>
      <protection/>
    </xf>
    <xf numFmtId="0" fontId="24" fillId="0" borderId="0" xfId="57" applyFont="1" applyFill="1" applyBorder="1">
      <alignment/>
      <protection/>
    </xf>
    <xf numFmtId="0" fontId="24" fillId="0" borderId="0" xfId="57" applyNumberFormat="1" applyFont="1" applyFill="1" applyAlignment="1" applyProtection="1">
      <alignment horizontal="left"/>
      <protection/>
    </xf>
    <xf numFmtId="0" fontId="25" fillId="0" borderId="0" xfId="64" applyNumberFormat="1" applyFont="1" applyFill="1" applyAlignment="1">
      <alignment horizontal="center"/>
      <protection/>
    </xf>
    <xf numFmtId="0" fontId="24" fillId="0" borderId="0" xfId="64" applyNumberFormat="1" applyFont="1" applyFill="1" applyAlignment="1" applyProtection="1">
      <alignment/>
      <protection/>
    </xf>
    <xf numFmtId="0" fontId="24" fillId="0" borderId="0" xfId="60" applyFont="1" applyFill="1" applyAlignment="1" applyProtection="1">
      <alignment/>
      <protection/>
    </xf>
    <xf numFmtId="0" fontId="24" fillId="0" borderId="0" xfId="57" applyNumberFormat="1" applyFont="1" applyFill="1" applyAlignment="1">
      <alignment horizontal="center"/>
      <protection/>
    </xf>
    <xf numFmtId="0" fontId="24" fillId="0" borderId="0" xfId="60" applyFont="1" applyFill="1" applyAlignment="1">
      <alignment vertical="top" wrapText="1"/>
      <protection/>
    </xf>
    <xf numFmtId="0" fontId="25" fillId="0" borderId="0" xfId="57" applyNumberFormat="1" applyFont="1" applyFill="1">
      <alignment/>
      <protection/>
    </xf>
    <xf numFmtId="0" fontId="25" fillId="0" borderId="0" xfId="58" applyNumberFormat="1" applyFont="1" applyFill="1" applyBorder="1" applyAlignment="1" applyProtection="1">
      <alignment horizontal="center"/>
      <protection/>
    </xf>
    <xf numFmtId="0" fontId="25" fillId="0" borderId="0" xfId="57" applyNumberFormat="1" applyFont="1" applyFill="1" applyAlignment="1">
      <alignment horizontal="right"/>
      <protection/>
    </xf>
    <xf numFmtId="0" fontId="24" fillId="0" borderId="11" xfId="61" applyFont="1" applyFill="1" applyBorder="1">
      <alignment/>
      <protection/>
    </xf>
    <xf numFmtId="0" fontId="24" fillId="0" borderId="11" xfId="61" applyNumberFormat="1" applyFont="1" applyFill="1" applyBorder="1">
      <alignment/>
      <protection/>
    </xf>
    <xf numFmtId="0" fontId="24" fillId="0" borderId="11" xfId="61" applyNumberFormat="1" applyFont="1" applyFill="1" applyBorder="1" applyAlignment="1" applyProtection="1">
      <alignment horizontal="left"/>
      <protection/>
    </xf>
    <xf numFmtId="0" fontId="26" fillId="0" borderId="11" xfId="61" applyNumberFormat="1" applyFont="1" applyFill="1" applyBorder="1" applyAlignment="1" applyProtection="1">
      <alignment horizontal="left"/>
      <protection/>
    </xf>
    <xf numFmtId="0" fontId="26" fillId="0" borderId="11" xfId="61" applyNumberFormat="1" applyFont="1" applyFill="1" applyBorder="1">
      <alignment/>
      <protection/>
    </xf>
    <xf numFmtId="0" fontId="27" fillId="0" borderId="11" xfId="61" applyNumberFormat="1" applyFont="1" applyFill="1" applyBorder="1" applyAlignment="1" applyProtection="1">
      <alignment horizontal="right"/>
      <protection/>
    </xf>
    <xf numFmtId="0" fontId="24" fillId="0" borderId="12" xfId="62" applyFont="1" applyFill="1" applyBorder="1" applyAlignment="1" applyProtection="1">
      <alignment vertical="top" wrapText="1"/>
      <protection/>
    </xf>
    <xf numFmtId="0" fontId="24" fillId="0" borderId="12" xfId="62" applyFont="1" applyFill="1" applyBorder="1" applyAlignment="1" applyProtection="1">
      <alignment horizontal="right" vertical="top" wrapText="1"/>
      <protection/>
    </xf>
    <xf numFmtId="0" fontId="24" fillId="0" borderId="0" xfId="61" applyFont="1" applyFill="1" applyBorder="1" applyProtection="1">
      <alignment/>
      <protection/>
    </xf>
    <xf numFmtId="0" fontId="24" fillId="0" borderId="0" xfId="62" applyFont="1" applyFill="1" applyAlignment="1" applyProtection="1">
      <alignment/>
      <protection/>
    </xf>
    <xf numFmtId="0" fontId="24" fillId="0" borderId="0" xfId="62" applyFont="1" applyFill="1" applyProtection="1">
      <alignment/>
      <protection/>
    </xf>
    <xf numFmtId="0" fontId="24" fillId="0" borderId="0" xfId="62" applyFont="1" applyFill="1" applyBorder="1" applyAlignment="1" applyProtection="1">
      <alignment vertical="top" wrapText="1"/>
      <protection/>
    </xf>
    <xf numFmtId="0" fontId="24" fillId="0" borderId="0" xfId="62" applyFont="1" applyFill="1" applyBorder="1" applyAlignment="1" applyProtection="1">
      <alignment horizontal="right" vertical="top" wrapText="1"/>
      <protection/>
    </xf>
    <xf numFmtId="0" fontId="24" fillId="0" borderId="0" xfId="61" applyFont="1" applyFill="1" applyAlignment="1" applyProtection="1">
      <alignment horizontal="left"/>
      <protection/>
    </xf>
    <xf numFmtId="0" fontId="24" fillId="0" borderId="11" xfId="62" applyFont="1" applyFill="1" applyBorder="1" applyAlignment="1" applyProtection="1">
      <alignment vertical="top" wrapText="1"/>
      <protection/>
    </xf>
    <xf numFmtId="0" fontId="24" fillId="0" borderId="11" xfId="62" applyFont="1" applyFill="1" applyBorder="1" applyAlignment="1" applyProtection="1">
      <alignment horizontal="right" vertical="top" wrapText="1"/>
      <protection/>
    </xf>
    <xf numFmtId="0" fontId="24" fillId="0" borderId="11" xfId="61" applyFont="1" applyFill="1" applyBorder="1" applyProtection="1">
      <alignment/>
      <protection/>
    </xf>
    <xf numFmtId="0" fontId="24" fillId="0" borderId="11" xfId="61" applyNumberFormat="1" applyFont="1" applyFill="1" applyBorder="1" applyAlignment="1" applyProtection="1">
      <alignment horizontal="right"/>
      <protection/>
    </xf>
    <xf numFmtId="0" fontId="24" fillId="0" borderId="0" xfId="61" applyNumberFormat="1" applyFont="1" applyFill="1" applyBorder="1" applyAlignment="1" applyProtection="1">
      <alignment horizontal="right"/>
      <protection/>
    </xf>
    <xf numFmtId="0" fontId="24" fillId="0" borderId="0" xfId="59" applyFont="1" applyFill="1" applyAlignment="1">
      <alignment vertical="top" wrapText="1"/>
      <protection/>
    </xf>
    <xf numFmtId="0" fontId="25" fillId="0" borderId="0" xfId="59" applyFont="1" applyFill="1" applyAlignment="1" applyProtection="1">
      <alignment horizontal="left" vertical="top" wrapText="1"/>
      <protection/>
    </xf>
    <xf numFmtId="0" fontId="24" fillId="0" borderId="0" xfId="59" applyNumberFormat="1" applyFont="1" applyFill="1" applyAlignment="1" applyProtection="1">
      <alignment horizontal="right"/>
      <protection/>
    </xf>
    <xf numFmtId="0" fontId="24" fillId="0" borderId="0" xfId="59" applyFont="1" applyFill="1" applyBorder="1" applyAlignment="1">
      <alignment vertical="top" wrapText="1"/>
      <protection/>
    </xf>
    <xf numFmtId="0" fontId="25" fillId="0" borderId="0" xfId="59" applyFont="1" applyFill="1" applyBorder="1" applyAlignment="1">
      <alignment vertical="top" wrapText="1"/>
      <protection/>
    </xf>
    <xf numFmtId="0" fontId="25" fillId="0" borderId="0" xfId="59" applyFont="1" applyFill="1" applyBorder="1" applyAlignment="1" applyProtection="1">
      <alignment horizontal="left" vertical="top" wrapText="1"/>
      <protection/>
    </xf>
    <xf numFmtId="170" fontId="25" fillId="0" borderId="0" xfId="59" applyNumberFormat="1" applyFont="1" applyFill="1" applyBorder="1" applyAlignment="1">
      <alignment vertical="top" wrapText="1"/>
      <protection/>
    </xf>
    <xf numFmtId="0" fontId="24" fillId="0" borderId="0" xfId="59" applyFont="1" applyFill="1" applyBorder="1" applyAlignment="1">
      <alignment horizontal="right" vertical="top" wrapText="1"/>
      <protection/>
    </xf>
    <xf numFmtId="0" fontId="24" fillId="0" borderId="0" xfId="59" applyFont="1" applyFill="1" applyBorder="1" applyAlignment="1" applyProtection="1">
      <alignment horizontal="left" vertical="top" wrapText="1"/>
      <protection/>
    </xf>
    <xf numFmtId="43" fontId="24" fillId="0" borderId="0" xfId="42" applyFont="1" applyFill="1" applyAlignment="1" applyProtection="1">
      <alignment horizontal="right" wrapText="1"/>
      <protection/>
    </xf>
    <xf numFmtId="0" fontId="24" fillId="0" borderId="0" xfId="42" applyNumberFormat="1" applyFont="1" applyFill="1" applyAlignment="1" applyProtection="1">
      <alignment horizontal="right" wrapText="1"/>
      <protection/>
    </xf>
    <xf numFmtId="43" fontId="24" fillId="0" borderId="10" xfId="42" applyFont="1" applyFill="1" applyBorder="1" applyAlignment="1" applyProtection="1">
      <alignment horizontal="right" wrapText="1"/>
      <protection/>
    </xf>
    <xf numFmtId="0" fontId="24" fillId="0" borderId="10" xfId="42" applyNumberFormat="1" applyFont="1" applyFill="1" applyBorder="1" applyAlignment="1" applyProtection="1">
      <alignment horizontal="right" wrapText="1"/>
      <protection/>
    </xf>
    <xf numFmtId="0" fontId="24" fillId="0" borderId="10" xfId="59" applyNumberFormat="1" applyFont="1" applyFill="1" applyBorder="1" applyAlignment="1" applyProtection="1">
      <alignment horizontal="right"/>
      <protection/>
    </xf>
    <xf numFmtId="0" fontId="25" fillId="0" borderId="0" xfId="59" applyFont="1" applyFill="1" applyBorder="1" applyAlignment="1" applyProtection="1">
      <alignment horizontal="center" vertical="top" wrapText="1"/>
      <protection/>
    </xf>
    <xf numFmtId="0" fontId="24" fillId="0" borderId="0" xfId="59" applyNumberFormat="1" applyFont="1" applyFill="1" applyAlignment="1">
      <alignment horizontal="right"/>
      <protection/>
    </xf>
    <xf numFmtId="0" fontId="24" fillId="0" borderId="11" xfId="59" applyFont="1" applyFill="1" applyBorder="1" applyAlignment="1">
      <alignment vertical="top" wrapText="1"/>
      <protection/>
    </xf>
    <xf numFmtId="170" fontId="25" fillId="0" borderId="11" xfId="59" applyNumberFormat="1" applyFont="1" applyFill="1" applyBorder="1" applyAlignment="1">
      <alignment vertical="top" wrapText="1"/>
      <protection/>
    </xf>
    <xf numFmtId="0" fontId="25" fillId="0" borderId="11" xfId="59" applyFont="1" applyFill="1" applyBorder="1" applyAlignment="1" applyProtection="1">
      <alignment horizontal="left" vertical="top" wrapText="1"/>
      <protection/>
    </xf>
    <xf numFmtId="0" fontId="24" fillId="0" borderId="11" xfId="59" applyNumberFormat="1" applyFont="1" applyFill="1" applyBorder="1" applyAlignment="1">
      <alignment horizontal="right"/>
      <protection/>
    </xf>
    <xf numFmtId="167" fontId="24" fillId="0" borderId="0" xfId="63" applyNumberFormat="1" applyFont="1" applyFill="1" applyBorder="1" applyAlignment="1">
      <alignment vertical="top" wrapText="1"/>
      <protection/>
    </xf>
    <xf numFmtId="0" fontId="24" fillId="0" borderId="0" xfId="59" applyNumberFormat="1" applyFont="1" applyFill="1" applyBorder="1" applyAlignment="1">
      <alignment horizontal="right"/>
      <protection/>
    </xf>
    <xf numFmtId="169" fontId="24" fillId="0" borderId="0" xfId="59" applyNumberFormat="1" applyFont="1" applyFill="1" applyBorder="1" applyAlignment="1">
      <alignment horizontal="right" vertical="top" wrapText="1"/>
      <protection/>
    </xf>
    <xf numFmtId="43" fontId="24" fillId="0" borderId="0" xfId="42" applyFont="1" applyFill="1" applyBorder="1" applyAlignment="1" applyProtection="1">
      <alignment horizontal="right" wrapText="1"/>
      <protection/>
    </xf>
    <xf numFmtId="0" fontId="24" fillId="0" borderId="0" xfId="59" applyNumberFormat="1" applyFont="1" applyFill="1" applyBorder="1" applyAlignment="1" applyProtection="1">
      <alignment horizontal="right"/>
      <protection/>
    </xf>
    <xf numFmtId="0" fontId="24" fillId="0" borderId="0" xfId="42" applyNumberFormat="1" applyFont="1" applyFill="1" applyBorder="1" applyAlignment="1" applyProtection="1">
      <alignment horizontal="right" wrapText="1"/>
      <protection/>
    </xf>
    <xf numFmtId="43" fontId="24" fillId="0" borderId="11" xfId="42" applyFont="1" applyFill="1" applyBorder="1" applyAlignment="1" applyProtection="1">
      <alignment horizontal="right" wrapText="1"/>
      <protection/>
    </xf>
    <xf numFmtId="0" fontId="24" fillId="0" borderId="11" xfId="59" applyNumberFormat="1" applyFont="1" applyFill="1" applyBorder="1" applyAlignment="1" applyProtection="1">
      <alignment horizontal="right"/>
      <protection/>
    </xf>
    <xf numFmtId="0" fontId="24" fillId="0" borderId="11" xfId="42" applyNumberFormat="1" applyFont="1" applyFill="1" applyBorder="1" applyAlignment="1" applyProtection="1">
      <alignment horizontal="right" wrapText="1"/>
      <protection/>
    </xf>
    <xf numFmtId="43" fontId="24" fillId="0" borderId="10" xfId="42" applyFont="1" applyFill="1" applyBorder="1" applyAlignment="1">
      <alignment horizontal="right" wrapText="1"/>
    </xf>
    <xf numFmtId="0" fontId="24" fillId="0" borderId="10" xfId="59" applyNumberFormat="1" applyFont="1" applyFill="1" applyBorder="1" applyAlignment="1">
      <alignment horizontal="right"/>
      <protection/>
    </xf>
    <xf numFmtId="171" fontId="25" fillId="0" borderId="0" xfId="59" applyNumberFormat="1" applyFont="1" applyFill="1" applyBorder="1" applyAlignment="1">
      <alignment vertical="top" wrapText="1"/>
      <protection/>
    </xf>
    <xf numFmtId="0" fontId="24" fillId="0" borderId="0" xfId="42" applyNumberFormat="1" applyFont="1" applyFill="1" applyBorder="1" applyAlignment="1">
      <alignment horizontal="right" wrapText="1"/>
    </xf>
    <xf numFmtId="0" fontId="25" fillId="0" borderId="0" xfId="63" applyFont="1" applyFill="1" applyBorder="1" applyAlignment="1">
      <alignment vertical="top" wrapText="1"/>
      <protection/>
    </xf>
    <xf numFmtId="0" fontId="25" fillId="0" borderId="0" xfId="63" applyFont="1" applyFill="1" applyBorder="1" applyAlignment="1" applyProtection="1">
      <alignment horizontal="left" vertical="top" wrapText="1"/>
      <protection/>
    </xf>
    <xf numFmtId="0" fontId="24" fillId="0" borderId="0" xfId="63" applyFont="1" applyFill="1" applyBorder="1" applyAlignment="1">
      <alignment vertical="top" wrapText="1"/>
      <protection/>
    </xf>
    <xf numFmtId="0" fontId="24" fillId="0" borderId="0" xfId="63" applyFont="1" applyFill="1" applyBorder="1" applyAlignment="1" applyProtection="1">
      <alignment horizontal="left" vertical="top" wrapText="1"/>
      <protection/>
    </xf>
    <xf numFmtId="174" fontId="25" fillId="0" borderId="0" xfId="63" applyNumberFormat="1" applyFont="1" applyFill="1" applyBorder="1" applyAlignment="1">
      <alignment vertical="top" wrapText="1"/>
      <protection/>
    </xf>
    <xf numFmtId="166" fontId="24" fillId="0" borderId="0" xfId="60" applyNumberFormat="1" applyFont="1" applyFill="1" applyBorder="1" applyAlignment="1">
      <alignment vertical="top"/>
      <protection/>
    </xf>
    <xf numFmtId="166" fontId="24" fillId="0" borderId="0" xfId="60" applyNumberFormat="1" applyFont="1" applyFill="1" applyBorder="1" applyAlignment="1">
      <alignment horizontal="right" vertical="top"/>
      <protection/>
    </xf>
    <xf numFmtId="0" fontId="24" fillId="0" borderId="11" xfId="63" applyFont="1" applyFill="1" applyBorder="1" applyAlignment="1">
      <alignment vertical="top" wrapText="1"/>
      <protection/>
    </xf>
    <xf numFmtId="166" fontId="24" fillId="0" borderId="11" xfId="60" applyNumberFormat="1" applyFont="1" applyFill="1" applyBorder="1" applyAlignment="1">
      <alignment horizontal="right" vertical="top"/>
      <protection/>
    </xf>
    <xf numFmtId="0" fontId="24" fillId="0" borderId="11" xfId="63" applyFont="1" applyFill="1" applyBorder="1" applyAlignment="1" applyProtection="1">
      <alignment horizontal="left" vertical="top" wrapText="1"/>
      <protection/>
    </xf>
    <xf numFmtId="0" fontId="24" fillId="0" borderId="10" xfId="63" applyNumberFormat="1" applyFont="1" applyFill="1" applyBorder="1" applyAlignment="1" applyProtection="1">
      <alignment horizontal="right" wrapText="1"/>
      <protection/>
    </xf>
    <xf numFmtId="0" fontId="24" fillId="0" borderId="0" xfId="59" applyNumberFormat="1" applyFont="1" applyFill="1" applyBorder="1" applyAlignment="1" applyProtection="1">
      <alignment horizontal="right" wrapText="1"/>
      <protection/>
    </xf>
    <xf numFmtId="166" fontId="24" fillId="0" borderId="0" xfId="59" applyNumberFormat="1" applyFont="1" applyFill="1" applyBorder="1" applyAlignment="1">
      <alignment vertical="top" wrapText="1"/>
      <protection/>
    </xf>
    <xf numFmtId="0" fontId="24" fillId="0" borderId="0" xfId="59" applyNumberFormat="1" applyFont="1" applyFill="1" applyAlignment="1">
      <alignment horizontal="right" wrapText="1"/>
      <protection/>
    </xf>
    <xf numFmtId="172" fontId="25" fillId="0" borderId="0" xfId="59" applyNumberFormat="1" applyFont="1" applyFill="1" applyBorder="1" applyAlignment="1">
      <alignment vertical="top" wrapText="1"/>
      <protection/>
    </xf>
    <xf numFmtId="0" fontId="24" fillId="0" borderId="0" xfId="59" applyNumberFormat="1" applyFont="1" applyFill="1" applyAlignment="1" applyProtection="1">
      <alignment horizontal="right" wrapText="1"/>
      <protection/>
    </xf>
    <xf numFmtId="0" fontId="24" fillId="0" borderId="10" xfId="59" applyNumberFormat="1" applyFont="1" applyFill="1" applyBorder="1" applyAlignment="1" applyProtection="1">
      <alignment horizontal="right" wrapText="1"/>
      <protection/>
    </xf>
    <xf numFmtId="0" fontId="24" fillId="0" borderId="0" xfId="59" applyNumberFormat="1" applyFont="1" applyFill="1" applyBorder="1" applyAlignment="1">
      <alignment horizontal="right" vertical="top" wrapText="1"/>
      <protection/>
    </xf>
    <xf numFmtId="0" fontId="24" fillId="0" borderId="11" xfId="59" applyNumberFormat="1" applyFont="1" applyFill="1" applyBorder="1" applyAlignment="1" applyProtection="1">
      <alignment horizontal="right" wrapText="1"/>
      <protection/>
    </xf>
    <xf numFmtId="0" fontId="24" fillId="0" borderId="11" xfId="63" applyNumberFormat="1" applyFont="1" applyFill="1" applyBorder="1" applyAlignment="1">
      <alignment horizontal="right" wrapText="1"/>
      <protection/>
    </xf>
    <xf numFmtId="0" fontId="24" fillId="0" borderId="0" xfId="63" applyNumberFormat="1" applyFont="1" applyFill="1" applyAlignment="1">
      <alignment horizontal="right" wrapText="1"/>
      <protection/>
    </xf>
    <xf numFmtId="169" fontId="24" fillId="0" borderId="0" xfId="63" applyNumberFormat="1" applyFont="1" applyFill="1" applyBorder="1" applyAlignment="1">
      <alignment horizontal="right" vertical="top" wrapText="1"/>
      <protection/>
    </xf>
    <xf numFmtId="0" fontId="24" fillId="0" borderId="0" xfId="63" applyNumberFormat="1" applyFont="1" applyFill="1" applyAlignment="1" applyProtection="1">
      <alignment horizontal="right" wrapText="1"/>
      <protection/>
    </xf>
    <xf numFmtId="0" fontId="24" fillId="0" borderId="0" xfId="63" applyFont="1" applyFill="1" applyAlignment="1">
      <alignment/>
      <protection/>
    </xf>
    <xf numFmtId="0" fontId="24" fillId="0" borderId="0" xfId="63" applyFont="1" applyFill="1" applyAlignment="1">
      <alignment/>
      <protection/>
    </xf>
    <xf numFmtId="0" fontId="24" fillId="0" borderId="0" xfId="62" applyFont="1" applyFill="1" applyBorder="1" applyAlignment="1" applyProtection="1">
      <alignment horizontal="left" vertical="top" wrapText="1"/>
      <protection/>
    </xf>
    <xf numFmtId="165" fontId="25" fillId="0" borderId="0" xfId="59" applyNumberFormat="1" applyFont="1" applyFill="1" applyBorder="1" applyAlignment="1">
      <alignment vertical="top" wrapText="1"/>
      <protection/>
    </xf>
    <xf numFmtId="168" fontId="24" fillId="0" borderId="0" xfId="59" applyNumberFormat="1" applyFont="1" applyFill="1" applyBorder="1" applyAlignment="1">
      <alignment horizontal="right" vertical="top" wrapText="1"/>
      <protection/>
    </xf>
    <xf numFmtId="173" fontId="25" fillId="0" borderId="0" xfId="59" applyNumberFormat="1" applyFont="1" applyFill="1" applyBorder="1" applyAlignment="1">
      <alignment vertical="top" wrapText="1"/>
      <protection/>
    </xf>
    <xf numFmtId="169" fontId="24" fillId="0" borderId="11" xfId="59" applyNumberFormat="1" applyFont="1" applyFill="1" applyBorder="1" applyAlignment="1">
      <alignment horizontal="right" vertical="top" wrapText="1"/>
      <protection/>
    </xf>
    <xf numFmtId="0" fontId="24" fillId="0" borderId="11" xfId="59" applyFont="1" applyFill="1" applyBorder="1" applyAlignment="1" applyProtection="1">
      <alignment horizontal="left" vertical="top" wrapText="1"/>
      <protection/>
    </xf>
    <xf numFmtId="1" fontId="24" fillId="0" borderId="11" xfId="42" applyNumberFormat="1" applyFont="1" applyFill="1" applyBorder="1" applyAlignment="1" applyProtection="1">
      <alignment horizontal="right" wrapText="1"/>
      <protection/>
    </xf>
    <xf numFmtId="0" fontId="24" fillId="0" borderId="12" xfId="59" applyNumberFormat="1" applyFont="1" applyFill="1" applyBorder="1" applyAlignment="1" applyProtection="1">
      <alignment horizontal="right" wrapText="1"/>
      <protection/>
    </xf>
    <xf numFmtId="0" fontId="24" fillId="0" borderId="12" xfId="42" applyNumberFormat="1" applyFont="1" applyFill="1" applyBorder="1" applyAlignment="1" applyProtection="1">
      <alignment horizontal="right" wrapText="1"/>
      <protection/>
    </xf>
    <xf numFmtId="164" fontId="24" fillId="0" borderId="0" xfId="64" applyFont="1" applyFill="1" applyBorder="1" applyAlignment="1">
      <alignment horizontal="right" vertical="top" wrapText="1"/>
      <protection/>
    </xf>
    <xf numFmtId="0" fontId="24" fillId="0" borderId="0" xfId="0" applyFont="1" applyFill="1" applyBorder="1" applyAlignment="1">
      <alignment vertical="top" wrapText="1"/>
    </xf>
    <xf numFmtId="1" fontId="24" fillId="0" borderId="0" xfId="42" applyNumberFormat="1" applyFont="1" applyFill="1" applyAlignment="1" applyProtection="1">
      <alignment horizontal="right" wrapText="1"/>
      <protection/>
    </xf>
    <xf numFmtId="164" fontId="24" fillId="0" borderId="0" xfId="64" applyNumberFormat="1" applyFont="1" applyFill="1" applyBorder="1" applyAlignment="1" applyProtection="1">
      <alignment horizontal="left" vertical="top" wrapText="1"/>
      <protection/>
    </xf>
    <xf numFmtId="1" fontId="24" fillId="0" borderId="10" xfId="42" applyNumberFormat="1" applyFont="1" applyFill="1" applyBorder="1" applyAlignment="1" applyProtection="1">
      <alignment horizontal="right" wrapText="1"/>
      <protection/>
    </xf>
    <xf numFmtId="167" fontId="24" fillId="0" borderId="0" xfId="63" applyNumberFormat="1" applyFont="1" applyFill="1" applyBorder="1" applyAlignment="1">
      <alignment horizontal="right" vertical="top" wrapText="1"/>
      <protection/>
    </xf>
    <xf numFmtId="37" fontId="24" fillId="0" borderId="0" xfId="42" applyNumberFormat="1" applyFont="1" applyFill="1" applyBorder="1" applyAlignment="1" applyProtection="1">
      <alignment horizontal="right" wrapText="1"/>
      <protection/>
    </xf>
    <xf numFmtId="37" fontId="24" fillId="0" borderId="10" xfId="42" applyNumberFormat="1" applyFont="1" applyFill="1" applyBorder="1" applyAlignment="1" applyProtection="1">
      <alignment horizontal="right" wrapText="1"/>
      <protection/>
    </xf>
    <xf numFmtId="0" fontId="24" fillId="0" borderId="0" xfId="59" applyNumberFormat="1" applyFont="1" applyFill="1" applyBorder="1" applyAlignment="1">
      <alignment vertical="top" wrapText="1"/>
      <protection/>
    </xf>
    <xf numFmtId="176" fontId="24" fillId="0" borderId="0" xfId="42" applyNumberFormat="1" applyFont="1" applyFill="1" applyBorder="1" applyAlignment="1" applyProtection="1">
      <alignment horizontal="right" wrapText="1"/>
      <protection/>
    </xf>
    <xf numFmtId="176" fontId="24" fillId="0" borderId="11" xfId="42" applyNumberFormat="1" applyFont="1" applyFill="1" applyBorder="1" applyAlignment="1" applyProtection="1">
      <alignment horizontal="right" wrapText="1"/>
      <protection/>
    </xf>
    <xf numFmtId="167" fontId="24" fillId="0" borderId="0" xfId="59" applyNumberFormat="1" applyFont="1" applyFill="1" applyBorder="1" applyAlignment="1">
      <alignment vertical="top" wrapText="1"/>
      <protection/>
    </xf>
    <xf numFmtId="173" fontId="24" fillId="0" borderId="11" xfId="59" applyNumberFormat="1" applyFont="1" applyFill="1" applyBorder="1" applyAlignment="1">
      <alignment horizontal="right" vertical="top" wrapText="1"/>
      <protection/>
    </xf>
    <xf numFmtId="173" fontId="24" fillId="0" borderId="0" xfId="59" applyNumberFormat="1" applyFont="1" applyFill="1" applyBorder="1" applyAlignment="1">
      <alignment horizontal="right" vertical="top" wrapText="1"/>
      <protection/>
    </xf>
    <xf numFmtId="0" fontId="24" fillId="0" borderId="0" xfId="59" applyFont="1" applyFill="1" applyBorder="1" applyAlignment="1" applyProtection="1">
      <alignment vertical="top" wrapText="1"/>
      <protection/>
    </xf>
    <xf numFmtId="1" fontId="24" fillId="0" borderId="0" xfId="59" applyNumberFormat="1" applyFont="1" applyFill="1" applyBorder="1" applyAlignment="1">
      <alignment vertical="top" wrapText="1"/>
      <protection/>
    </xf>
    <xf numFmtId="0" fontId="24" fillId="0" borderId="0" xfId="57" applyNumberFormat="1" applyFont="1" applyFill="1" applyAlignment="1">
      <alignment horizontal="right" wrapText="1"/>
      <protection/>
    </xf>
    <xf numFmtId="43" fontId="24" fillId="0" borderId="0" xfId="42" applyFont="1" applyFill="1" applyAlignment="1">
      <alignment horizontal="right" wrapText="1"/>
    </xf>
    <xf numFmtId="169" fontId="24" fillId="0" borderId="0" xfId="59" applyNumberFormat="1" applyFont="1" applyFill="1" applyBorder="1" applyAlignment="1">
      <alignment vertical="top" wrapText="1"/>
      <protection/>
    </xf>
    <xf numFmtId="0" fontId="24" fillId="0" borderId="0" xfId="63" applyNumberFormat="1" applyFont="1" applyFill="1" applyBorder="1" applyAlignment="1">
      <alignment horizontal="right" vertical="top" wrapText="1"/>
      <protection/>
    </xf>
    <xf numFmtId="167" fontId="24" fillId="0" borderId="11" xfId="63" applyNumberFormat="1" applyFont="1" applyFill="1" applyBorder="1" applyAlignment="1">
      <alignment vertical="top" wrapText="1"/>
      <protection/>
    </xf>
    <xf numFmtId="0" fontId="25" fillId="0" borderId="0" xfId="60" applyFont="1" applyFill="1" applyBorder="1" applyAlignment="1">
      <alignment horizontal="right" vertical="top" wrapText="1"/>
      <protection/>
    </xf>
    <xf numFmtId="0" fontId="25" fillId="0" borderId="0" xfId="60" applyFont="1" applyFill="1" applyBorder="1" applyAlignment="1" applyProtection="1">
      <alignment horizontal="left" vertical="top" wrapText="1"/>
      <protection/>
    </xf>
    <xf numFmtId="166" fontId="24" fillId="0" borderId="0" xfId="60" applyNumberFormat="1" applyFont="1" applyFill="1" applyBorder="1" applyAlignment="1">
      <alignment horizontal="right" vertical="top" wrapText="1"/>
      <protection/>
    </xf>
    <xf numFmtId="0" fontId="24" fillId="0" borderId="0" xfId="60" applyFont="1" applyFill="1" applyBorder="1" applyAlignment="1" applyProtection="1">
      <alignment horizontal="left" vertical="top" wrapText="1"/>
      <protection/>
    </xf>
    <xf numFmtId="173" fontId="25" fillId="0" borderId="0" xfId="63" applyNumberFormat="1" applyFont="1" applyFill="1" applyBorder="1" applyAlignment="1">
      <alignment vertical="top" wrapText="1"/>
      <protection/>
    </xf>
    <xf numFmtId="0" fontId="25" fillId="0" borderId="0" xfId="57" applyFont="1" applyFill="1" applyBorder="1" applyAlignment="1" applyProtection="1">
      <alignment horizontal="left" vertical="top" wrapText="1"/>
      <protection/>
    </xf>
    <xf numFmtId="0" fontId="24" fillId="0" borderId="0" xfId="57" applyFont="1" applyFill="1" applyAlignment="1" applyProtection="1">
      <alignment horizontal="left" vertical="top" wrapText="1"/>
      <protection/>
    </xf>
    <xf numFmtId="164" fontId="24" fillId="0" borderId="0" xfId="64" applyFont="1" applyFill="1" applyBorder="1" applyAlignment="1">
      <alignment vertical="top" wrapText="1"/>
      <protection/>
    </xf>
    <xf numFmtId="164" fontId="25" fillId="0" borderId="0" xfId="64" applyFont="1" applyFill="1" applyBorder="1" applyAlignment="1">
      <alignment vertical="top" wrapText="1"/>
      <protection/>
    </xf>
    <xf numFmtId="164" fontId="25" fillId="0" borderId="0" xfId="64" applyNumberFormat="1" applyFont="1" applyFill="1" applyBorder="1" applyAlignment="1" applyProtection="1">
      <alignment horizontal="left" vertical="top" wrapText="1"/>
      <protection/>
    </xf>
    <xf numFmtId="0" fontId="24" fillId="0" borderId="0" xfId="64" applyNumberFormat="1" applyFont="1" applyFill="1" applyBorder="1" applyAlignment="1">
      <alignment horizontal="right" wrapText="1"/>
      <protection/>
    </xf>
    <xf numFmtId="169" fontId="24" fillId="0" borderId="0" xfId="64" applyNumberFormat="1" applyFont="1" applyFill="1" applyBorder="1" applyAlignment="1">
      <alignment horizontal="right" vertical="top" wrapText="1"/>
      <protection/>
    </xf>
    <xf numFmtId="0" fontId="24" fillId="0" borderId="11" xfId="64" applyNumberFormat="1" applyFont="1" applyFill="1" applyBorder="1" applyAlignment="1" applyProtection="1">
      <alignment horizontal="right" wrapText="1"/>
      <protection/>
    </xf>
    <xf numFmtId="0" fontId="24" fillId="0" borderId="10" xfId="59" applyFont="1" applyFill="1" applyBorder="1" applyAlignment="1">
      <alignment vertical="top" wrapText="1"/>
      <protection/>
    </xf>
    <xf numFmtId="0" fontId="25" fillId="0" borderId="10" xfId="59" applyFont="1" applyFill="1" applyBorder="1" applyAlignment="1">
      <alignment vertical="top" wrapText="1"/>
      <protection/>
    </xf>
    <xf numFmtId="0" fontId="25" fillId="0" borderId="10" xfId="59" applyFont="1" applyFill="1" applyBorder="1" applyAlignment="1" applyProtection="1">
      <alignment horizontal="left" vertical="top" wrapText="1"/>
      <protection/>
    </xf>
    <xf numFmtId="0" fontId="24" fillId="0" borderId="0" xfId="59" applyNumberFormat="1" applyFont="1" applyFill="1" applyBorder="1" applyAlignment="1">
      <alignment horizontal="right" wrapText="1"/>
      <protection/>
    </xf>
    <xf numFmtId="0" fontId="24" fillId="0" borderId="11" xfId="63" applyNumberFormat="1" applyFont="1" applyFill="1" applyBorder="1" applyAlignment="1" applyProtection="1">
      <alignment horizontal="right" wrapText="1"/>
      <protection/>
    </xf>
    <xf numFmtId="0" fontId="24" fillId="0" borderId="0" xfId="63" applyNumberFormat="1" applyFont="1" applyFill="1" applyBorder="1" applyAlignment="1" applyProtection="1">
      <alignment horizontal="right" wrapText="1"/>
      <protection/>
    </xf>
    <xf numFmtId="166" fontId="24" fillId="0" borderId="0" xfId="59" applyNumberFormat="1" applyFont="1" applyFill="1" applyBorder="1" applyAlignment="1">
      <alignment horizontal="right" vertical="top" wrapText="1"/>
      <protection/>
    </xf>
    <xf numFmtId="173" fontId="25" fillId="0" borderId="0" xfId="59" applyNumberFormat="1" applyFont="1" applyFill="1" applyBorder="1" applyAlignment="1">
      <alignment horizontal="right" vertical="top" wrapText="1"/>
      <protection/>
    </xf>
    <xf numFmtId="176" fontId="24" fillId="0" borderId="10" xfId="42" applyNumberFormat="1" applyFont="1" applyFill="1" applyBorder="1" applyAlignment="1" applyProtection="1">
      <alignment horizontal="right" wrapText="1"/>
      <protection/>
    </xf>
    <xf numFmtId="166" fontId="24" fillId="0" borderId="11" xfId="59" applyNumberFormat="1" applyFont="1" applyFill="1" applyBorder="1" applyAlignment="1">
      <alignment horizontal="right" vertical="top" wrapText="1"/>
      <protection/>
    </xf>
    <xf numFmtId="175" fontId="24" fillId="0" borderId="0" xfId="59" applyNumberFormat="1" applyFont="1" applyFill="1" applyBorder="1" applyAlignment="1">
      <alignment horizontal="right" vertical="top" wrapText="1"/>
      <protection/>
    </xf>
    <xf numFmtId="0" fontId="24" fillId="0" borderId="0" xfId="60" applyNumberFormat="1" applyFont="1" applyFill="1" applyBorder="1" applyAlignment="1">
      <alignment vertical="top" wrapText="1"/>
      <protection/>
    </xf>
    <xf numFmtId="0" fontId="24" fillId="0" borderId="0" xfId="63" applyFont="1" applyFill="1" applyBorder="1" applyAlignment="1">
      <alignment/>
      <protection/>
    </xf>
    <xf numFmtId="171" fontId="25" fillId="0" borderId="0" xfId="63" applyNumberFormat="1" applyFont="1" applyFill="1" applyBorder="1" applyAlignment="1">
      <alignment/>
      <protection/>
    </xf>
    <xf numFmtId="0" fontId="25" fillId="0" borderId="0" xfId="63" applyFont="1" applyFill="1" applyBorder="1" applyAlignment="1">
      <alignment/>
      <protection/>
    </xf>
    <xf numFmtId="0" fontId="24" fillId="0" borderId="0" xfId="60" applyNumberFormat="1" applyFont="1" applyFill="1" applyBorder="1" applyAlignment="1">
      <alignment horizontal="right" vertical="top" wrapText="1"/>
      <protection/>
    </xf>
    <xf numFmtId="0" fontId="24" fillId="0" borderId="0" xfId="42" applyNumberFormat="1" applyFont="1" applyFill="1" applyBorder="1" applyAlignment="1">
      <alignment horizontal="right" vertical="top" wrapText="1"/>
    </xf>
    <xf numFmtId="43" fontId="24" fillId="0" borderId="0" xfId="42" applyFont="1" applyFill="1" applyBorder="1" applyAlignment="1">
      <alignment horizontal="right" vertical="top" wrapText="1"/>
    </xf>
    <xf numFmtId="169" fontId="24" fillId="0" borderId="11" xfId="60" applyNumberFormat="1" applyFont="1" applyFill="1" applyBorder="1" applyAlignment="1">
      <alignment horizontal="left" vertical="top" wrapText="1"/>
      <protection/>
    </xf>
    <xf numFmtId="0" fontId="24" fillId="0" borderId="11" xfId="60" applyNumberFormat="1" applyFont="1" applyFill="1" applyBorder="1" applyAlignment="1">
      <alignment horizontal="left" vertical="top" wrapText="1"/>
      <protection/>
    </xf>
    <xf numFmtId="1" fontId="24" fillId="0" borderId="0" xfId="57" applyNumberFormat="1" applyFont="1" applyFill="1">
      <alignment/>
      <protection/>
    </xf>
    <xf numFmtId="0" fontId="24" fillId="0" borderId="12" xfId="62" applyFont="1" applyFill="1" applyBorder="1" applyAlignment="1" applyProtection="1">
      <alignment vertical="top"/>
      <protection/>
    </xf>
    <xf numFmtId="1" fontId="24" fillId="0" borderId="0" xfId="42" applyNumberFormat="1" applyFont="1" applyFill="1" applyBorder="1" applyAlignment="1" applyProtection="1">
      <alignment horizontal="right" wrapText="1"/>
      <protection/>
    </xf>
    <xf numFmtId="0" fontId="24" fillId="0" borderId="11" xfId="59" applyNumberFormat="1" applyFont="1" applyFill="1" applyBorder="1" applyAlignment="1">
      <alignment vertical="top" wrapText="1"/>
      <protection/>
    </xf>
    <xf numFmtId="166" fontId="24" fillId="0" borderId="11" xfId="59" applyNumberFormat="1" applyFont="1" applyFill="1" applyBorder="1" applyAlignment="1">
      <alignment vertical="top" wrapText="1"/>
      <protection/>
    </xf>
    <xf numFmtId="0" fontId="24" fillId="0" borderId="11" xfId="59" applyNumberFormat="1" applyFont="1" applyFill="1" applyBorder="1" applyAlignment="1">
      <alignment horizontal="right" wrapText="1"/>
      <protection/>
    </xf>
    <xf numFmtId="0" fontId="25" fillId="0" borderId="11" xfId="63" applyFont="1" applyFill="1" applyBorder="1" applyAlignment="1">
      <alignment vertical="top" wrapText="1"/>
      <protection/>
    </xf>
    <xf numFmtId="0" fontId="25" fillId="0" borderId="11" xfId="63" applyFont="1" applyFill="1" applyBorder="1" applyAlignment="1" applyProtection="1">
      <alignment horizontal="left" vertical="top" wrapText="1"/>
      <protection/>
    </xf>
    <xf numFmtId="175" fontId="24" fillId="0" borderId="11" xfId="59" applyNumberFormat="1" applyFont="1" applyFill="1" applyBorder="1" applyAlignment="1">
      <alignment horizontal="right" vertical="top" wrapText="1"/>
      <protection/>
    </xf>
    <xf numFmtId="0" fontId="24" fillId="0" borderId="0" xfId="57" applyFont="1" applyFill="1" applyAlignment="1">
      <alignment horizontal="right"/>
      <protection/>
    </xf>
    <xf numFmtId="0" fontId="24" fillId="0" borderId="12" xfId="61" applyNumberFormat="1" applyFont="1" applyFill="1" applyBorder="1" applyAlignment="1" applyProtection="1">
      <alignment horizontal="center"/>
      <protection/>
    </xf>
    <xf numFmtId="0" fontId="24" fillId="0" borderId="0" xfId="61" applyNumberFormat="1" applyFont="1" applyFill="1" applyAlignment="1" applyProtection="1">
      <alignment horizontal="center"/>
      <protection/>
    </xf>
    <xf numFmtId="0" fontId="24" fillId="0" borderId="0" xfId="61" applyNumberFormat="1" applyFont="1" applyFill="1" applyBorder="1" applyAlignment="1" applyProtection="1">
      <alignment horizontal="center"/>
      <protection/>
    </xf>
    <xf numFmtId="169" fontId="24" fillId="0" borderId="0" xfId="60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 03-04 10-02-03" xfId="59"/>
    <cellStyle name="Normal_budget for 03-04" xfId="60"/>
    <cellStyle name="Normal_BUDGET-2000" xfId="61"/>
    <cellStyle name="Normal_budgetDocNIC02-03" xfId="62"/>
    <cellStyle name="Normal_DEMAND17" xfId="63"/>
    <cellStyle name="Normal_DEMAND5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for%202004-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85"/>
  <sheetViews>
    <sheetView tabSelected="1" view="pageBreakPreview" zoomScaleSheetLayoutView="100" zoomScalePageLayoutView="0" workbookViewId="0" topLeftCell="C388">
      <selection activeCell="C398" sqref="C398"/>
    </sheetView>
  </sheetViews>
  <sheetFormatPr defaultColWidth="12.421875" defaultRowHeight="12.75"/>
  <cols>
    <col min="1" max="1" width="6.421875" style="13" customWidth="1"/>
    <col min="2" max="2" width="8.140625" style="13" customWidth="1"/>
    <col min="3" max="3" width="34.57421875" style="12" customWidth="1"/>
    <col min="4" max="4" width="8.57421875" style="20" customWidth="1"/>
    <col min="5" max="5" width="9.421875" style="20" customWidth="1"/>
    <col min="6" max="6" width="8.421875" style="12" customWidth="1"/>
    <col min="7" max="8" width="8.57421875" style="12" customWidth="1"/>
    <col min="9" max="9" width="8.421875" style="12" customWidth="1"/>
    <col min="10" max="10" width="9.28125" style="20" customWidth="1"/>
    <col min="11" max="11" width="9.140625" style="12" customWidth="1"/>
    <col min="12" max="12" width="8.421875" style="12" customWidth="1"/>
    <col min="13" max="16" width="12.421875" style="11" customWidth="1"/>
    <col min="17" max="16384" width="12.421875" style="12" customWidth="1"/>
  </cols>
  <sheetData>
    <row r="1" spans="1:12" ht="12.75">
      <c r="A1" s="7"/>
      <c r="B1" s="7"/>
      <c r="C1" s="8"/>
      <c r="D1" s="9"/>
      <c r="E1" s="10" t="s">
        <v>119</v>
      </c>
      <c r="F1" s="8"/>
      <c r="G1" s="8"/>
      <c r="H1" s="8"/>
      <c r="I1" s="8"/>
      <c r="J1" s="10"/>
      <c r="K1" s="8"/>
      <c r="L1" s="8"/>
    </row>
    <row r="2" spans="1:12" ht="12.75">
      <c r="A2" s="7"/>
      <c r="B2" s="7"/>
      <c r="C2" s="8"/>
      <c r="D2" s="9"/>
      <c r="E2" s="10" t="s">
        <v>0</v>
      </c>
      <c r="F2" s="8"/>
      <c r="G2" s="8"/>
      <c r="H2" s="8"/>
      <c r="I2" s="8"/>
      <c r="J2" s="10"/>
      <c r="K2" s="8"/>
      <c r="L2" s="8"/>
    </row>
    <row r="3" spans="1:12" ht="12.75">
      <c r="A3" s="7"/>
      <c r="B3" s="7"/>
      <c r="C3" s="8"/>
      <c r="D3" s="9"/>
      <c r="E3" s="10"/>
      <c r="F3" s="8"/>
      <c r="G3" s="8"/>
      <c r="H3" s="8"/>
      <c r="I3" s="8"/>
      <c r="J3" s="10"/>
      <c r="K3" s="8"/>
      <c r="L3" s="8"/>
    </row>
    <row r="4" spans="3:12" ht="12.75">
      <c r="C4" s="184" t="s">
        <v>165</v>
      </c>
      <c r="D4" s="184"/>
      <c r="E4" s="14">
        <v>2015</v>
      </c>
      <c r="F4" s="15" t="s">
        <v>120</v>
      </c>
      <c r="G4" s="16"/>
      <c r="H4" s="16"/>
      <c r="I4" s="16"/>
      <c r="J4" s="14"/>
      <c r="K4" s="16"/>
      <c r="L4" s="16"/>
    </row>
    <row r="5" spans="4:6" ht="12.75">
      <c r="D5" s="17" t="s">
        <v>179</v>
      </c>
      <c r="E5" s="18"/>
      <c r="F5" s="19"/>
    </row>
    <row r="6" spans="4:6" ht="12.75">
      <c r="D6" s="17" t="s">
        <v>1</v>
      </c>
      <c r="E6" s="18">
        <v>2045</v>
      </c>
      <c r="F6" s="19" t="s">
        <v>2</v>
      </c>
    </row>
    <row r="7" spans="4:6" ht="12.75">
      <c r="D7" s="21" t="s">
        <v>3</v>
      </c>
      <c r="E7" s="22">
        <v>2059</v>
      </c>
      <c r="F7" s="23" t="s">
        <v>4</v>
      </c>
    </row>
    <row r="8" spans="4:12" ht="12.75">
      <c r="D8" s="21" t="s">
        <v>180</v>
      </c>
      <c r="E8" s="22"/>
      <c r="F8" s="24"/>
      <c r="G8" s="20"/>
      <c r="H8" s="20"/>
      <c r="I8" s="20"/>
      <c r="K8" s="20"/>
      <c r="L8" s="20"/>
    </row>
    <row r="9" spans="1:12" ht="12.75">
      <c r="A9" s="7"/>
      <c r="C9" s="25"/>
      <c r="D9" s="21" t="s">
        <v>181</v>
      </c>
      <c r="E9" s="18">
        <v>2215</v>
      </c>
      <c r="F9" s="26" t="s">
        <v>5</v>
      </c>
      <c r="G9" s="20"/>
      <c r="H9" s="20"/>
      <c r="I9" s="20"/>
      <c r="K9" s="20"/>
      <c r="L9" s="20"/>
    </row>
    <row r="10" spans="3:12" ht="12.75">
      <c r="C10" s="25"/>
      <c r="D10" s="21" t="s">
        <v>182</v>
      </c>
      <c r="E10" s="22">
        <v>2216</v>
      </c>
      <c r="F10" s="24" t="s">
        <v>6</v>
      </c>
      <c r="G10" s="20"/>
      <c r="H10" s="20"/>
      <c r="I10" s="20"/>
      <c r="K10" s="20"/>
      <c r="L10" s="20"/>
    </row>
    <row r="11" spans="4:12" ht="12.75">
      <c r="D11" s="21" t="s">
        <v>7</v>
      </c>
      <c r="E11" s="18">
        <v>2217</v>
      </c>
      <c r="F11" s="26" t="s">
        <v>8</v>
      </c>
      <c r="G11" s="20"/>
      <c r="H11" s="20"/>
      <c r="I11" s="20"/>
      <c r="K11" s="20"/>
      <c r="L11" s="20"/>
    </row>
    <row r="12" spans="4:12" ht="12.75">
      <c r="D12" s="21" t="s">
        <v>166</v>
      </c>
      <c r="E12" s="18">
        <v>3054</v>
      </c>
      <c r="F12" s="26" t="s">
        <v>164</v>
      </c>
      <c r="G12" s="20"/>
      <c r="H12" s="20"/>
      <c r="I12" s="20"/>
      <c r="K12" s="20"/>
      <c r="L12" s="20"/>
    </row>
    <row r="13" spans="4:12" ht="12.75">
      <c r="D13" s="17" t="s">
        <v>183</v>
      </c>
      <c r="E13" s="27">
        <v>3475</v>
      </c>
      <c r="F13" s="28" t="s">
        <v>9</v>
      </c>
      <c r="G13" s="20"/>
      <c r="H13" s="20"/>
      <c r="I13" s="20"/>
      <c r="K13" s="20"/>
      <c r="L13" s="20"/>
    </row>
    <row r="14" spans="4:12" ht="12.75">
      <c r="D14" s="21" t="s">
        <v>167</v>
      </c>
      <c r="E14" s="18">
        <v>4215</v>
      </c>
      <c r="F14" s="26" t="s">
        <v>10</v>
      </c>
      <c r="G14" s="20"/>
      <c r="H14" s="20"/>
      <c r="I14" s="20"/>
      <c r="K14" s="20"/>
      <c r="L14" s="20"/>
    </row>
    <row r="15" spans="2:12" ht="12.75">
      <c r="B15" s="7"/>
      <c r="C15" s="25"/>
      <c r="D15" s="21" t="s">
        <v>184</v>
      </c>
      <c r="E15" s="22">
        <v>4216</v>
      </c>
      <c r="F15" s="24" t="s">
        <v>11</v>
      </c>
      <c r="G15" s="20"/>
      <c r="H15" s="20"/>
      <c r="I15" s="20"/>
      <c r="K15" s="20"/>
      <c r="L15" s="20"/>
    </row>
    <row r="16" spans="1:12" ht="12.75">
      <c r="A16" s="7"/>
      <c r="B16" s="7"/>
      <c r="C16" s="25"/>
      <c r="D16" s="21" t="s">
        <v>7</v>
      </c>
      <c r="E16" s="18">
        <v>4217</v>
      </c>
      <c r="F16" s="26" t="s">
        <v>12</v>
      </c>
      <c r="G16" s="20"/>
      <c r="H16" s="20"/>
      <c r="I16" s="20"/>
      <c r="K16" s="20"/>
      <c r="L16" s="20"/>
    </row>
    <row r="17" spans="1:12" ht="12.75">
      <c r="A17" s="29" t="s">
        <v>287</v>
      </c>
      <c r="B17" s="12"/>
      <c r="E17" s="30"/>
      <c r="F17" s="20"/>
      <c r="G17" s="20"/>
      <c r="H17" s="20"/>
      <c r="I17" s="20"/>
      <c r="K17" s="20"/>
      <c r="L17" s="20"/>
    </row>
    <row r="18" spans="1:12" ht="14.25" customHeight="1">
      <c r="A18" s="31"/>
      <c r="B18" s="12"/>
      <c r="D18" s="32"/>
      <c r="E18" s="33" t="s">
        <v>148</v>
      </c>
      <c r="F18" s="33" t="s">
        <v>149</v>
      </c>
      <c r="G18" s="33" t="s">
        <v>20</v>
      </c>
      <c r="H18" s="20"/>
      <c r="I18" s="20"/>
      <c r="K18" s="20"/>
      <c r="L18" s="20"/>
    </row>
    <row r="19" spans="1:12" ht="14.25" customHeight="1">
      <c r="A19" s="31"/>
      <c r="B19" s="12"/>
      <c r="D19" s="34" t="s">
        <v>13</v>
      </c>
      <c r="E19" s="14">
        <f>L272</f>
        <v>219785</v>
      </c>
      <c r="F19" s="14">
        <f>L392</f>
        <v>2227762</v>
      </c>
      <c r="G19" s="14">
        <f>F19+E19</f>
        <v>2447547</v>
      </c>
      <c r="H19" s="20"/>
      <c r="I19" s="20"/>
      <c r="K19" s="20"/>
      <c r="L19" s="20"/>
    </row>
    <row r="20" spans="1:12" ht="14.25" customHeight="1">
      <c r="A20" s="29" t="s">
        <v>147</v>
      </c>
      <c r="B20" s="12"/>
      <c r="C20" s="19"/>
      <c r="F20" s="20"/>
      <c r="G20" s="20"/>
      <c r="H20" s="20"/>
      <c r="I20" s="20"/>
      <c r="K20" s="20"/>
      <c r="L20" s="20"/>
    </row>
    <row r="21" spans="3:12" ht="14.25" customHeight="1">
      <c r="C21" s="35"/>
      <c r="D21" s="36"/>
      <c r="E21" s="36"/>
      <c r="F21" s="36"/>
      <c r="G21" s="36"/>
      <c r="H21" s="36"/>
      <c r="I21" s="37"/>
      <c r="J21" s="38"/>
      <c r="K21" s="39"/>
      <c r="L21" s="40" t="s">
        <v>297</v>
      </c>
    </row>
    <row r="22" spans="1:16" s="45" customFormat="1" ht="14.25" customHeight="1">
      <c r="A22" s="41"/>
      <c r="B22" s="42"/>
      <c r="C22" s="43"/>
      <c r="D22" s="185" t="s">
        <v>14</v>
      </c>
      <c r="E22" s="185"/>
      <c r="F22" s="186" t="s">
        <v>15</v>
      </c>
      <c r="G22" s="186"/>
      <c r="H22" s="186" t="s">
        <v>16</v>
      </c>
      <c r="I22" s="186"/>
      <c r="J22" s="186" t="s">
        <v>15</v>
      </c>
      <c r="K22" s="186"/>
      <c r="L22" s="186"/>
      <c r="M22" s="44"/>
      <c r="N22" s="44"/>
      <c r="O22" s="44"/>
      <c r="P22" s="44"/>
    </row>
    <row r="23" spans="1:16" s="45" customFormat="1" ht="14.25" customHeight="1">
      <c r="A23" s="46"/>
      <c r="B23" s="47"/>
      <c r="C23" s="48" t="s">
        <v>17</v>
      </c>
      <c r="D23" s="187" t="s">
        <v>169</v>
      </c>
      <c r="E23" s="187"/>
      <c r="F23" s="187" t="s">
        <v>206</v>
      </c>
      <c r="G23" s="187"/>
      <c r="H23" s="187" t="s">
        <v>206</v>
      </c>
      <c r="I23" s="187"/>
      <c r="J23" s="187" t="s">
        <v>286</v>
      </c>
      <c r="K23" s="187"/>
      <c r="L23" s="187"/>
      <c r="M23" s="44"/>
      <c r="N23" s="44"/>
      <c r="O23" s="44"/>
      <c r="P23" s="44"/>
    </row>
    <row r="24" spans="1:16" s="45" customFormat="1" ht="14.25" customHeight="1">
      <c r="A24" s="49"/>
      <c r="B24" s="50"/>
      <c r="C24" s="51"/>
      <c r="D24" s="52" t="s">
        <v>18</v>
      </c>
      <c r="E24" s="52" t="s">
        <v>19</v>
      </c>
      <c r="F24" s="52" t="s">
        <v>18</v>
      </c>
      <c r="G24" s="52" t="s">
        <v>19</v>
      </c>
      <c r="H24" s="52" t="s">
        <v>18</v>
      </c>
      <c r="I24" s="52" t="s">
        <v>19</v>
      </c>
      <c r="J24" s="52" t="s">
        <v>18</v>
      </c>
      <c r="K24" s="52" t="s">
        <v>19</v>
      </c>
      <c r="L24" s="52" t="s">
        <v>20</v>
      </c>
      <c r="M24" s="44"/>
      <c r="N24" s="44"/>
      <c r="O24" s="44"/>
      <c r="P24" s="44"/>
    </row>
    <row r="25" spans="1:16" s="45" customFormat="1" ht="13.5" customHeight="1">
      <c r="A25" s="46"/>
      <c r="B25" s="47"/>
      <c r="C25" s="43"/>
      <c r="D25" s="53"/>
      <c r="E25" s="53"/>
      <c r="F25" s="53"/>
      <c r="G25" s="53"/>
      <c r="H25" s="53"/>
      <c r="I25" s="53"/>
      <c r="J25" s="53"/>
      <c r="K25" s="53"/>
      <c r="L25" s="53"/>
      <c r="M25" s="44"/>
      <c r="N25" s="44"/>
      <c r="O25" s="44"/>
      <c r="P25" s="44"/>
    </row>
    <row r="26" spans="1:12" ht="13.5" customHeight="1">
      <c r="A26" s="54"/>
      <c r="B26" s="54"/>
      <c r="C26" s="55" t="s">
        <v>21</v>
      </c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3.5" customHeight="1">
      <c r="A27" s="57" t="s">
        <v>22</v>
      </c>
      <c r="B27" s="58">
        <v>2015</v>
      </c>
      <c r="C27" s="59" t="s">
        <v>120</v>
      </c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25.5">
      <c r="A28" s="57"/>
      <c r="B28" s="60">
        <v>0.109</v>
      </c>
      <c r="C28" s="59" t="s">
        <v>123</v>
      </c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25.5">
      <c r="A29" s="57"/>
      <c r="B29" s="61" t="s">
        <v>122</v>
      </c>
      <c r="C29" s="62" t="s">
        <v>159</v>
      </c>
      <c r="D29" s="63">
        <v>0</v>
      </c>
      <c r="E29" s="63">
        <v>0</v>
      </c>
      <c r="F29" s="64" t="s">
        <v>281</v>
      </c>
      <c r="G29" s="56">
        <v>100</v>
      </c>
      <c r="H29" s="63">
        <v>0</v>
      </c>
      <c r="I29" s="56">
        <v>100</v>
      </c>
      <c r="J29" s="63">
        <v>0</v>
      </c>
      <c r="K29" s="63">
        <v>0</v>
      </c>
      <c r="L29" s="63">
        <f>SUM(J29:K29)</f>
        <v>0</v>
      </c>
    </row>
    <row r="30" spans="1:12" ht="25.5">
      <c r="A30" s="57" t="s">
        <v>20</v>
      </c>
      <c r="B30" s="60">
        <v>0.109</v>
      </c>
      <c r="C30" s="59" t="s">
        <v>121</v>
      </c>
      <c r="D30" s="65">
        <f aca="true" t="shared" si="0" ref="D30:L31">D29</f>
        <v>0</v>
      </c>
      <c r="E30" s="65">
        <f t="shared" si="0"/>
        <v>0</v>
      </c>
      <c r="F30" s="66" t="str">
        <f t="shared" si="0"/>
        <v> -</v>
      </c>
      <c r="G30" s="67">
        <f t="shared" si="0"/>
        <v>100</v>
      </c>
      <c r="H30" s="65">
        <f t="shared" si="0"/>
        <v>0</v>
      </c>
      <c r="I30" s="67">
        <f t="shared" si="0"/>
        <v>100</v>
      </c>
      <c r="J30" s="65">
        <f t="shared" si="0"/>
        <v>0</v>
      </c>
      <c r="K30" s="65">
        <f t="shared" si="0"/>
        <v>0</v>
      </c>
      <c r="L30" s="65">
        <f t="shared" si="0"/>
        <v>0</v>
      </c>
    </row>
    <row r="31" spans="1:12" ht="12.75" customHeight="1">
      <c r="A31" s="57" t="s">
        <v>20</v>
      </c>
      <c r="B31" s="58">
        <v>2015</v>
      </c>
      <c r="C31" s="59" t="s">
        <v>120</v>
      </c>
      <c r="D31" s="65">
        <f t="shared" si="0"/>
        <v>0</v>
      </c>
      <c r="E31" s="65">
        <f t="shared" si="0"/>
        <v>0</v>
      </c>
      <c r="F31" s="66" t="str">
        <f t="shared" si="0"/>
        <v> -</v>
      </c>
      <c r="G31" s="67">
        <f t="shared" si="0"/>
        <v>100</v>
      </c>
      <c r="H31" s="65">
        <f t="shared" si="0"/>
        <v>0</v>
      </c>
      <c r="I31" s="67">
        <f t="shared" si="0"/>
        <v>100</v>
      </c>
      <c r="J31" s="65">
        <f t="shared" si="0"/>
        <v>0</v>
      </c>
      <c r="K31" s="65">
        <f t="shared" si="0"/>
        <v>0</v>
      </c>
      <c r="L31" s="65">
        <f t="shared" si="0"/>
        <v>0</v>
      </c>
    </row>
    <row r="32" spans="1:12" ht="12.75" hidden="1">
      <c r="A32" s="57"/>
      <c r="B32" s="57"/>
      <c r="C32" s="68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24.75" customHeight="1">
      <c r="A33" s="57" t="s">
        <v>22</v>
      </c>
      <c r="B33" s="58">
        <v>2045</v>
      </c>
      <c r="C33" s="59" t="s">
        <v>195</v>
      </c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25.5">
      <c r="A34" s="70"/>
      <c r="B34" s="71">
        <v>0.101</v>
      </c>
      <c r="C34" s="72" t="s">
        <v>23</v>
      </c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2.75">
      <c r="A35" s="57"/>
      <c r="B35" s="74">
        <v>60</v>
      </c>
      <c r="C35" s="62" t="s">
        <v>24</v>
      </c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57"/>
      <c r="B36" s="74">
        <v>44</v>
      </c>
      <c r="C36" s="62" t="s">
        <v>25</v>
      </c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25.5">
      <c r="A37" s="57"/>
      <c r="B37" s="76" t="s">
        <v>26</v>
      </c>
      <c r="C37" s="62" t="s">
        <v>46</v>
      </c>
      <c r="D37" s="77">
        <v>0</v>
      </c>
      <c r="E37" s="78">
        <v>1697</v>
      </c>
      <c r="F37" s="79" t="s">
        <v>281</v>
      </c>
      <c r="G37" s="78">
        <v>1217</v>
      </c>
      <c r="H37" s="77">
        <v>0</v>
      </c>
      <c r="I37" s="78">
        <v>1217</v>
      </c>
      <c r="J37" s="77">
        <v>0</v>
      </c>
      <c r="K37" s="78">
        <v>859</v>
      </c>
      <c r="L37" s="78">
        <f>SUM(J37:K37)</f>
        <v>859</v>
      </c>
    </row>
    <row r="38" spans="1:12" ht="25.5">
      <c r="A38" s="57"/>
      <c r="B38" s="76" t="s">
        <v>27</v>
      </c>
      <c r="C38" s="62" t="s">
        <v>28</v>
      </c>
      <c r="D38" s="77">
        <v>0</v>
      </c>
      <c r="E38" s="78">
        <v>20</v>
      </c>
      <c r="F38" s="79" t="s">
        <v>281</v>
      </c>
      <c r="G38" s="78">
        <v>18</v>
      </c>
      <c r="H38" s="77">
        <v>0</v>
      </c>
      <c r="I38" s="78">
        <v>18</v>
      </c>
      <c r="J38" s="77">
        <v>0</v>
      </c>
      <c r="K38" s="78">
        <v>18</v>
      </c>
      <c r="L38" s="78">
        <f>SUM(J38:K38)</f>
        <v>18</v>
      </c>
    </row>
    <row r="39" spans="1:12" ht="25.5">
      <c r="A39" s="57"/>
      <c r="B39" s="76" t="s">
        <v>29</v>
      </c>
      <c r="C39" s="62" t="s">
        <v>30</v>
      </c>
      <c r="D39" s="80">
        <v>0</v>
      </c>
      <c r="E39" s="81">
        <v>25</v>
      </c>
      <c r="F39" s="82" t="s">
        <v>281</v>
      </c>
      <c r="G39" s="81">
        <v>23</v>
      </c>
      <c r="H39" s="80">
        <v>0</v>
      </c>
      <c r="I39" s="81">
        <v>23</v>
      </c>
      <c r="J39" s="80">
        <v>0</v>
      </c>
      <c r="K39" s="81">
        <v>27</v>
      </c>
      <c r="L39" s="81">
        <f>SUM(J39:K39)</f>
        <v>27</v>
      </c>
    </row>
    <row r="40" spans="1:12" ht="12.75">
      <c r="A40" s="57" t="s">
        <v>20</v>
      </c>
      <c r="B40" s="74">
        <v>60</v>
      </c>
      <c r="C40" s="62" t="s">
        <v>24</v>
      </c>
      <c r="D40" s="80">
        <f aca="true" t="shared" si="1" ref="D40:L40">SUM(D37:D39)</f>
        <v>0</v>
      </c>
      <c r="E40" s="81">
        <f t="shared" si="1"/>
        <v>1742</v>
      </c>
      <c r="F40" s="80">
        <f t="shared" si="1"/>
        <v>0</v>
      </c>
      <c r="G40" s="81">
        <f t="shared" si="1"/>
        <v>1258</v>
      </c>
      <c r="H40" s="80">
        <f t="shared" si="1"/>
        <v>0</v>
      </c>
      <c r="I40" s="81">
        <f t="shared" si="1"/>
        <v>1258</v>
      </c>
      <c r="J40" s="80">
        <f t="shared" si="1"/>
        <v>0</v>
      </c>
      <c r="K40" s="81">
        <f t="shared" si="1"/>
        <v>904</v>
      </c>
      <c r="L40" s="81">
        <f t="shared" si="1"/>
        <v>904</v>
      </c>
    </row>
    <row r="41" spans="1:12" ht="25.5">
      <c r="A41" s="57" t="s">
        <v>20</v>
      </c>
      <c r="B41" s="60">
        <v>0.101</v>
      </c>
      <c r="C41" s="59" t="s">
        <v>23</v>
      </c>
      <c r="D41" s="83">
        <f aca="true" t="shared" si="2" ref="D41:L41">D40</f>
        <v>0</v>
      </c>
      <c r="E41" s="84">
        <f t="shared" si="2"/>
        <v>1742</v>
      </c>
      <c r="F41" s="83">
        <f t="shared" si="2"/>
        <v>0</v>
      </c>
      <c r="G41" s="84">
        <f t="shared" si="2"/>
        <v>1258</v>
      </c>
      <c r="H41" s="83">
        <f t="shared" si="2"/>
        <v>0</v>
      </c>
      <c r="I41" s="84">
        <f t="shared" si="2"/>
        <v>1258</v>
      </c>
      <c r="J41" s="83">
        <f t="shared" si="2"/>
        <v>0</v>
      </c>
      <c r="K41" s="84">
        <f t="shared" si="2"/>
        <v>904</v>
      </c>
      <c r="L41" s="84">
        <f t="shared" si="2"/>
        <v>904</v>
      </c>
    </row>
    <row r="42" spans="1:12" ht="10.5" customHeight="1">
      <c r="A42" s="57"/>
      <c r="B42" s="58"/>
      <c r="C42" s="59"/>
      <c r="D42" s="75"/>
      <c r="E42" s="78"/>
      <c r="F42" s="78"/>
      <c r="G42" s="78"/>
      <c r="H42" s="78"/>
      <c r="I42" s="78"/>
      <c r="J42" s="78"/>
      <c r="K42" s="78"/>
      <c r="L42" s="78"/>
    </row>
    <row r="43" spans="1:12" ht="12.75" customHeight="1">
      <c r="A43" s="57"/>
      <c r="B43" s="85">
        <v>0.2</v>
      </c>
      <c r="C43" s="59" t="s">
        <v>194</v>
      </c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57"/>
      <c r="B44" s="74">
        <v>60</v>
      </c>
      <c r="C44" s="62" t="s">
        <v>24</v>
      </c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57"/>
      <c r="B45" s="74">
        <v>44</v>
      </c>
      <c r="C45" s="62" t="s">
        <v>25</v>
      </c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25.5">
      <c r="A46" s="57"/>
      <c r="B46" s="76" t="s">
        <v>26</v>
      </c>
      <c r="C46" s="62" t="s">
        <v>46</v>
      </c>
      <c r="D46" s="63">
        <v>0</v>
      </c>
      <c r="E46" s="56">
        <v>8597</v>
      </c>
      <c r="F46" s="64" t="s">
        <v>281</v>
      </c>
      <c r="G46" s="56">
        <v>6648</v>
      </c>
      <c r="H46" s="63">
        <v>0</v>
      </c>
      <c r="I46" s="56">
        <v>6648</v>
      </c>
      <c r="J46" s="63">
        <v>0</v>
      </c>
      <c r="K46" s="56">
        <v>7145</v>
      </c>
      <c r="L46" s="56">
        <f>SUM(J46:K46)</f>
        <v>7145</v>
      </c>
    </row>
    <row r="47" spans="1:12" ht="25.5">
      <c r="A47" s="57"/>
      <c r="B47" s="76" t="s">
        <v>27</v>
      </c>
      <c r="C47" s="62" t="s">
        <v>28</v>
      </c>
      <c r="D47" s="63">
        <v>0</v>
      </c>
      <c r="E47" s="56">
        <v>20</v>
      </c>
      <c r="F47" s="64" t="s">
        <v>281</v>
      </c>
      <c r="G47" s="56">
        <v>18</v>
      </c>
      <c r="H47" s="63">
        <v>0</v>
      </c>
      <c r="I47" s="56">
        <v>18</v>
      </c>
      <c r="J47" s="63">
        <v>0</v>
      </c>
      <c r="K47" s="56">
        <v>18</v>
      </c>
      <c r="L47" s="56">
        <f>SUM(J47:K47)</f>
        <v>18</v>
      </c>
    </row>
    <row r="48" spans="1:12" ht="25.5">
      <c r="A48" s="57"/>
      <c r="B48" s="76" t="s">
        <v>29</v>
      </c>
      <c r="C48" s="62" t="s">
        <v>30</v>
      </c>
      <c r="D48" s="80">
        <v>0</v>
      </c>
      <c r="E48" s="81">
        <v>19</v>
      </c>
      <c r="F48" s="82" t="s">
        <v>281</v>
      </c>
      <c r="G48" s="81">
        <v>18</v>
      </c>
      <c r="H48" s="80">
        <v>0</v>
      </c>
      <c r="I48" s="81">
        <v>18</v>
      </c>
      <c r="J48" s="80">
        <v>0</v>
      </c>
      <c r="K48" s="81">
        <v>20</v>
      </c>
      <c r="L48" s="81">
        <f>SUM(J48:K48)</f>
        <v>20</v>
      </c>
    </row>
    <row r="49" spans="1:12" ht="12.75">
      <c r="A49" s="57" t="s">
        <v>20</v>
      </c>
      <c r="B49" s="74">
        <v>60</v>
      </c>
      <c r="C49" s="62" t="s">
        <v>24</v>
      </c>
      <c r="D49" s="80">
        <f aca="true" t="shared" si="3" ref="D49:L49">SUM(D46:D48)</f>
        <v>0</v>
      </c>
      <c r="E49" s="81">
        <f t="shared" si="3"/>
        <v>8636</v>
      </c>
      <c r="F49" s="80">
        <f t="shared" si="3"/>
        <v>0</v>
      </c>
      <c r="G49" s="81">
        <f t="shared" si="3"/>
        <v>6684</v>
      </c>
      <c r="H49" s="80">
        <f t="shared" si="3"/>
        <v>0</v>
      </c>
      <c r="I49" s="81">
        <f t="shared" si="3"/>
        <v>6684</v>
      </c>
      <c r="J49" s="80">
        <f t="shared" si="3"/>
        <v>0</v>
      </c>
      <c r="K49" s="81">
        <f t="shared" si="3"/>
        <v>7183</v>
      </c>
      <c r="L49" s="81">
        <f t="shared" si="3"/>
        <v>7183</v>
      </c>
    </row>
    <row r="50" spans="1:12" ht="12.75" customHeight="1">
      <c r="A50" s="57" t="s">
        <v>20</v>
      </c>
      <c r="B50" s="85">
        <v>0.2</v>
      </c>
      <c r="C50" s="59" t="s">
        <v>194</v>
      </c>
      <c r="D50" s="80">
        <f aca="true" t="shared" si="4" ref="D50:L50">D49</f>
        <v>0</v>
      </c>
      <c r="E50" s="81">
        <f t="shared" si="4"/>
        <v>8636</v>
      </c>
      <c r="F50" s="80">
        <f t="shared" si="4"/>
        <v>0</v>
      </c>
      <c r="G50" s="81">
        <f t="shared" si="4"/>
        <v>6684</v>
      </c>
      <c r="H50" s="80">
        <f t="shared" si="4"/>
        <v>0</v>
      </c>
      <c r="I50" s="81">
        <f t="shared" si="4"/>
        <v>6684</v>
      </c>
      <c r="J50" s="80">
        <f t="shared" si="4"/>
        <v>0</v>
      </c>
      <c r="K50" s="81">
        <f t="shared" si="4"/>
        <v>7183</v>
      </c>
      <c r="L50" s="81">
        <f t="shared" si="4"/>
        <v>7183</v>
      </c>
    </row>
    <row r="51" spans="1:12" ht="38.25">
      <c r="A51" s="57" t="s">
        <v>20</v>
      </c>
      <c r="B51" s="58">
        <v>2045</v>
      </c>
      <c r="C51" s="59" t="s">
        <v>195</v>
      </c>
      <c r="D51" s="80">
        <f aca="true" t="shared" si="5" ref="D51:L51">D50+D41</f>
        <v>0</v>
      </c>
      <c r="E51" s="81">
        <f t="shared" si="5"/>
        <v>10378</v>
      </c>
      <c r="F51" s="80">
        <f t="shared" si="5"/>
        <v>0</v>
      </c>
      <c r="G51" s="81">
        <f t="shared" si="5"/>
        <v>7942</v>
      </c>
      <c r="H51" s="80">
        <f t="shared" si="5"/>
        <v>0</v>
      </c>
      <c r="I51" s="81">
        <f t="shared" si="5"/>
        <v>7942</v>
      </c>
      <c r="J51" s="80">
        <f t="shared" si="5"/>
        <v>0</v>
      </c>
      <c r="K51" s="81">
        <f t="shared" si="5"/>
        <v>8087</v>
      </c>
      <c r="L51" s="81">
        <f t="shared" si="5"/>
        <v>8087</v>
      </c>
    </row>
    <row r="52" spans="1:12" ht="10.5" customHeight="1">
      <c r="A52" s="57"/>
      <c r="B52" s="57"/>
      <c r="C52" s="57"/>
      <c r="D52" s="86"/>
      <c r="E52" s="75"/>
      <c r="F52" s="75"/>
      <c r="G52" s="75"/>
      <c r="H52" s="86"/>
      <c r="I52" s="75"/>
      <c r="J52" s="75"/>
      <c r="K52" s="75"/>
      <c r="L52" s="75"/>
    </row>
    <row r="53" spans="1:12" ht="12.75">
      <c r="A53" s="57" t="s">
        <v>22</v>
      </c>
      <c r="B53" s="87">
        <v>2059</v>
      </c>
      <c r="C53" s="88" t="s">
        <v>4</v>
      </c>
      <c r="D53" s="78"/>
      <c r="E53" s="78"/>
      <c r="F53" s="78"/>
      <c r="G53" s="78"/>
      <c r="H53" s="78"/>
      <c r="I53" s="78"/>
      <c r="J53" s="78"/>
      <c r="K53" s="78"/>
      <c r="L53" s="78"/>
    </row>
    <row r="54" spans="1:12" ht="12.75">
      <c r="A54" s="89"/>
      <c r="B54" s="89">
        <v>80</v>
      </c>
      <c r="C54" s="90" t="s">
        <v>31</v>
      </c>
      <c r="D54" s="78"/>
      <c r="E54" s="78"/>
      <c r="F54" s="78"/>
      <c r="G54" s="78"/>
      <c r="H54" s="78"/>
      <c r="I54" s="78"/>
      <c r="J54" s="78"/>
      <c r="K54" s="78"/>
      <c r="L54" s="78"/>
    </row>
    <row r="55" spans="1:12" ht="12.75">
      <c r="A55" s="89"/>
      <c r="B55" s="91">
        <v>80.053</v>
      </c>
      <c r="C55" s="88" t="s">
        <v>32</v>
      </c>
      <c r="D55" s="78"/>
      <c r="E55" s="78"/>
      <c r="F55" s="78"/>
      <c r="G55" s="78"/>
      <c r="H55" s="78"/>
      <c r="I55" s="78"/>
      <c r="J55" s="78"/>
      <c r="K55" s="78"/>
      <c r="L55" s="78"/>
    </row>
    <row r="56" spans="1:12" ht="12.75">
      <c r="A56" s="89"/>
      <c r="B56" s="92">
        <v>60</v>
      </c>
      <c r="C56" s="90" t="s">
        <v>199</v>
      </c>
      <c r="D56" s="78"/>
      <c r="E56" s="78"/>
      <c r="F56" s="78"/>
      <c r="G56" s="78"/>
      <c r="H56" s="78"/>
      <c r="I56" s="78"/>
      <c r="J56" s="78"/>
      <c r="K56" s="78"/>
      <c r="L56" s="78"/>
    </row>
    <row r="57" spans="1:12" ht="25.5">
      <c r="A57" s="89"/>
      <c r="B57" s="92">
        <v>65</v>
      </c>
      <c r="C57" s="90" t="s">
        <v>201</v>
      </c>
      <c r="D57" s="78"/>
      <c r="E57" s="78"/>
      <c r="F57" s="78"/>
      <c r="G57" s="78"/>
      <c r="H57" s="78"/>
      <c r="I57" s="78"/>
      <c r="J57" s="78"/>
      <c r="K57" s="78"/>
      <c r="L57" s="78"/>
    </row>
    <row r="58" spans="1:12" ht="12.75">
      <c r="A58" s="89"/>
      <c r="B58" s="93" t="s">
        <v>129</v>
      </c>
      <c r="C58" s="90" t="s">
        <v>55</v>
      </c>
      <c r="D58" s="77">
        <v>0</v>
      </c>
      <c r="E58" s="78">
        <v>2535</v>
      </c>
      <c r="F58" s="79" t="s">
        <v>281</v>
      </c>
      <c r="G58" s="78">
        <v>2258</v>
      </c>
      <c r="H58" s="77">
        <v>0</v>
      </c>
      <c r="I58" s="78">
        <v>3866</v>
      </c>
      <c r="J58" s="77">
        <v>0</v>
      </c>
      <c r="K58" s="78">
        <v>3172</v>
      </c>
      <c r="L58" s="78">
        <f>SUM(J58:K58)</f>
        <v>3172</v>
      </c>
    </row>
    <row r="59" spans="1:12" ht="10.5" customHeight="1">
      <c r="A59" s="89"/>
      <c r="B59" s="93"/>
      <c r="C59" s="90"/>
      <c r="D59" s="78"/>
      <c r="E59" s="78"/>
      <c r="F59" s="78"/>
      <c r="G59" s="78"/>
      <c r="H59" s="78"/>
      <c r="I59" s="78"/>
      <c r="J59" s="78"/>
      <c r="K59" s="78"/>
      <c r="L59" s="78"/>
    </row>
    <row r="60" spans="1:12" ht="25.5">
      <c r="A60" s="89"/>
      <c r="B60" s="93">
        <v>66</v>
      </c>
      <c r="C60" s="90" t="s">
        <v>200</v>
      </c>
      <c r="D60" s="78"/>
      <c r="E60" s="78"/>
      <c r="F60" s="78"/>
      <c r="G60" s="78"/>
      <c r="H60" s="78"/>
      <c r="I60" s="78"/>
      <c r="J60" s="78"/>
      <c r="K60" s="78"/>
      <c r="L60" s="78"/>
    </row>
    <row r="61" spans="1:12" ht="12.75">
      <c r="A61" s="89"/>
      <c r="B61" s="93" t="s">
        <v>130</v>
      </c>
      <c r="C61" s="90" t="s">
        <v>55</v>
      </c>
      <c r="D61" s="77">
        <v>0</v>
      </c>
      <c r="E61" s="78">
        <v>897</v>
      </c>
      <c r="F61" s="79" t="s">
        <v>281</v>
      </c>
      <c r="G61" s="78">
        <v>803</v>
      </c>
      <c r="H61" s="77">
        <v>0</v>
      </c>
      <c r="I61" s="78">
        <v>1289</v>
      </c>
      <c r="J61" s="77">
        <v>0</v>
      </c>
      <c r="K61" s="78">
        <v>1466</v>
      </c>
      <c r="L61" s="78">
        <f>SUM(J61:K61)</f>
        <v>1466</v>
      </c>
    </row>
    <row r="62" spans="1:12" ht="12.75">
      <c r="A62" s="89" t="s">
        <v>20</v>
      </c>
      <c r="B62" s="92">
        <v>60</v>
      </c>
      <c r="C62" s="90" t="s">
        <v>199</v>
      </c>
      <c r="D62" s="65">
        <f aca="true" t="shared" si="6" ref="D62:L62">D58+D61</f>
        <v>0</v>
      </c>
      <c r="E62" s="67">
        <f t="shared" si="6"/>
        <v>3432</v>
      </c>
      <c r="F62" s="65">
        <f t="shared" si="6"/>
        <v>0</v>
      </c>
      <c r="G62" s="67">
        <f t="shared" si="6"/>
        <v>3061</v>
      </c>
      <c r="H62" s="65">
        <f t="shared" si="6"/>
        <v>0</v>
      </c>
      <c r="I62" s="67">
        <f t="shared" si="6"/>
        <v>5155</v>
      </c>
      <c r="J62" s="65">
        <f t="shared" si="6"/>
        <v>0</v>
      </c>
      <c r="K62" s="67">
        <f t="shared" si="6"/>
        <v>4638</v>
      </c>
      <c r="L62" s="67">
        <f t="shared" si="6"/>
        <v>4638</v>
      </c>
    </row>
    <row r="63" spans="1:12" ht="0.75" customHeight="1">
      <c r="A63" s="89"/>
      <c r="B63" s="92"/>
      <c r="C63" s="90"/>
      <c r="D63" s="77"/>
      <c r="E63" s="78"/>
      <c r="F63" s="77"/>
      <c r="G63" s="78"/>
      <c r="H63" s="77"/>
      <c r="I63" s="78"/>
      <c r="J63" s="77"/>
      <c r="K63" s="78"/>
      <c r="L63" s="78"/>
    </row>
    <row r="64" spans="1:12" ht="15" customHeight="1">
      <c r="A64" s="89"/>
      <c r="B64" s="92">
        <v>61</v>
      </c>
      <c r="C64" s="90" t="s">
        <v>131</v>
      </c>
      <c r="D64" s="78"/>
      <c r="E64" s="78"/>
      <c r="F64" s="78"/>
      <c r="G64" s="78"/>
      <c r="H64" s="78"/>
      <c r="I64" s="78"/>
      <c r="J64" s="78"/>
      <c r="K64" s="78"/>
      <c r="L64" s="78"/>
    </row>
    <row r="65" spans="1:12" ht="25.5">
      <c r="A65" s="94"/>
      <c r="B65" s="95">
        <v>65</v>
      </c>
      <c r="C65" s="96" t="s">
        <v>201</v>
      </c>
      <c r="D65" s="81"/>
      <c r="E65" s="81"/>
      <c r="F65" s="81"/>
      <c r="G65" s="81"/>
      <c r="H65" s="81"/>
      <c r="I65" s="81"/>
      <c r="J65" s="81"/>
      <c r="K65" s="81"/>
      <c r="L65" s="81"/>
    </row>
    <row r="66" spans="1:12" ht="15" customHeight="1">
      <c r="A66" s="89"/>
      <c r="B66" s="93" t="s">
        <v>132</v>
      </c>
      <c r="C66" s="90" t="s">
        <v>92</v>
      </c>
      <c r="D66" s="77">
        <v>0</v>
      </c>
      <c r="E66" s="78">
        <v>1338</v>
      </c>
      <c r="F66" s="79" t="s">
        <v>281</v>
      </c>
      <c r="G66" s="78">
        <v>838</v>
      </c>
      <c r="H66" s="77">
        <v>0</v>
      </c>
      <c r="I66" s="78">
        <v>838</v>
      </c>
      <c r="J66" s="77">
        <v>0</v>
      </c>
      <c r="K66" s="77">
        <v>0</v>
      </c>
      <c r="L66" s="77">
        <f>SUM(J66:K66)</f>
        <v>0</v>
      </c>
    </row>
    <row r="67" spans="1:12" ht="15" customHeight="1">
      <c r="A67" s="89"/>
      <c r="B67" s="93"/>
      <c r="C67" s="90"/>
      <c r="D67" s="78"/>
      <c r="E67" s="78"/>
      <c r="F67" s="78"/>
      <c r="G67" s="78"/>
      <c r="H67" s="78"/>
      <c r="I67" s="78"/>
      <c r="J67" s="78"/>
      <c r="K67" s="78"/>
      <c r="L67" s="78"/>
    </row>
    <row r="68" spans="1:12" ht="25.5">
      <c r="A68" s="89"/>
      <c r="B68" s="93">
        <v>66</v>
      </c>
      <c r="C68" s="90" t="s">
        <v>200</v>
      </c>
      <c r="D68" s="78"/>
      <c r="E68" s="78"/>
      <c r="F68" s="78"/>
      <c r="G68" s="78"/>
      <c r="H68" s="78"/>
      <c r="I68" s="78"/>
      <c r="J68" s="78"/>
      <c r="K68" s="78"/>
      <c r="L68" s="78"/>
    </row>
    <row r="69" spans="1:12" ht="15" customHeight="1">
      <c r="A69" s="89"/>
      <c r="B69" s="93" t="s">
        <v>133</v>
      </c>
      <c r="C69" s="90" t="s">
        <v>92</v>
      </c>
      <c r="D69" s="77">
        <v>0</v>
      </c>
      <c r="E69" s="78">
        <v>918</v>
      </c>
      <c r="F69" s="79" t="s">
        <v>281</v>
      </c>
      <c r="G69" s="78">
        <v>720</v>
      </c>
      <c r="H69" s="77">
        <v>0</v>
      </c>
      <c r="I69" s="78">
        <v>720</v>
      </c>
      <c r="J69" s="77">
        <v>0</v>
      </c>
      <c r="K69" s="77">
        <v>0</v>
      </c>
      <c r="L69" s="77">
        <f>SUM(J69:K69)</f>
        <v>0</v>
      </c>
    </row>
    <row r="70" spans="1:12" ht="15" customHeight="1">
      <c r="A70" s="89" t="s">
        <v>20</v>
      </c>
      <c r="B70" s="92">
        <v>61</v>
      </c>
      <c r="C70" s="90" t="s">
        <v>131</v>
      </c>
      <c r="D70" s="65">
        <f aca="true" t="shared" si="7" ref="D70:L70">D66+D69</f>
        <v>0</v>
      </c>
      <c r="E70" s="67">
        <f t="shared" si="7"/>
        <v>2256</v>
      </c>
      <c r="F70" s="65">
        <f t="shared" si="7"/>
        <v>0</v>
      </c>
      <c r="G70" s="67">
        <f t="shared" si="7"/>
        <v>1558</v>
      </c>
      <c r="H70" s="65">
        <f t="shared" si="7"/>
        <v>0</v>
      </c>
      <c r="I70" s="67">
        <f t="shared" si="7"/>
        <v>1558</v>
      </c>
      <c r="J70" s="65">
        <f t="shared" si="7"/>
        <v>0</v>
      </c>
      <c r="K70" s="65">
        <f t="shared" si="7"/>
        <v>0</v>
      </c>
      <c r="L70" s="65">
        <f t="shared" si="7"/>
        <v>0</v>
      </c>
    </row>
    <row r="71" spans="1:12" ht="15" customHeight="1">
      <c r="A71" s="57" t="s">
        <v>20</v>
      </c>
      <c r="B71" s="91">
        <v>80.053</v>
      </c>
      <c r="C71" s="88" t="s">
        <v>32</v>
      </c>
      <c r="D71" s="63">
        <f aca="true" t="shared" si="8" ref="D71:L71">D70+D62</f>
        <v>0</v>
      </c>
      <c r="E71" s="64">
        <f t="shared" si="8"/>
        <v>5688</v>
      </c>
      <c r="F71" s="63">
        <f t="shared" si="8"/>
        <v>0</v>
      </c>
      <c r="G71" s="64">
        <f t="shared" si="8"/>
        <v>4619</v>
      </c>
      <c r="H71" s="63">
        <f t="shared" si="8"/>
        <v>0</v>
      </c>
      <c r="I71" s="64">
        <f t="shared" si="8"/>
        <v>6713</v>
      </c>
      <c r="J71" s="63">
        <f t="shared" si="8"/>
        <v>0</v>
      </c>
      <c r="K71" s="64">
        <f t="shared" si="8"/>
        <v>4638</v>
      </c>
      <c r="L71" s="64">
        <f t="shared" si="8"/>
        <v>4638</v>
      </c>
    </row>
    <row r="72" spans="1:12" ht="15" customHeight="1">
      <c r="A72" s="57" t="s">
        <v>20</v>
      </c>
      <c r="B72" s="58">
        <v>2059</v>
      </c>
      <c r="C72" s="59" t="s">
        <v>4</v>
      </c>
      <c r="D72" s="65">
        <f aca="true" t="shared" si="9" ref="D72:L72">D71</f>
        <v>0</v>
      </c>
      <c r="E72" s="97">
        <f t="shared" si="9"/>
        <v>5688</v>
      </c>
      <c r="F72" s="65">
        <f t="shared" si="9"/>
        <v>0</v>
      </c>
      <c r="G72" s="97">
        <f t="shared" si="9"/>
        <v>4619</v>
      </c>
      <c r="H72" s="65">
        <f t="shared" si="9"/>
        <v>0</v>
      </c>
      <c r="I72" s="97">
        <f t="shared" si="9"/>
        <v>6713</v>
      </c>
      <c r="J72" s="65">
        <f t="shared" si="9"/>
        <v>0</v>
      </c>
      <c r="K72" s="97">
        <f t="shared" si="9"/>
        <v>4638</v>
      </c>
      <c r="L72" s="97">
        <f t="shared" si="9"/>
        <v>4638</v>
      </c>
    </row>
    <row r="73" spans="1:12" ht="15" customHeight="1">
      <c r="A73" s="57"/>
      <c r="B73" s="58"/>
      <c r="C73" s="62"/>
      <c r="D73" s="98"/>
      <c r="E73" s="98"/>
      <c r="F73" s="98"/>
      <c r="G73" s="98"/>
      <c r="H73" s="98"/>
      <c r="I73" s="98"/>
      <c r="J73" s="98"/>
      <c r="K73" s="98"/>
      <c r="L73" s="98"/>
    </row>
    <row r="74" spans="1:12" ht="15" customHeight="1">
      <c r="A74" s="57" t="s">
        <v>22</v>
      </c>
      <c r="B74" s="58">
        <v>2215</v>
      </c>
      <c r="C74" s="59" t="s">
        <v>5</v>
      </c>
      <c r="D74" s="98"/>
      <c r="E74" s="98"/>
      <c r="F74" s="98"/>
      <c r="G74" s="98"/>
      <c r="H74" s="98"/>
      <c r="I74" s="98"/>
      <c r="J74" s="98"/>
      <c r="K74" s="98"/>
      <c r="L74" s="98"/>
    </row>
    <row r="75" spans="1:12" ht="15" customHeight="1">
      <c r="A75" s="57"/>
      <c r="B75" s="99">
        <v>2</v>
      </c>
      <c r="C75" s="62" t="s">
        <v>41</v>
      </c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ht="15" customHeight="1">
      <c r="A76" s="57"/>
      <c r="B76" s="101">
        <v>2.105</v>
      </c>
      <c r="C76" s="59" t="s">
        <v>37</v>
      </c>
      <c r="D76" s="100"/>
      <c r="E76" s="100"/>
      <c r="F76" s="100"/>
      <c r="G76" s="100"/>
      <c r="H76" s="100"/>
      <c r="I76" s="100"/>
      <c r="J76" s="100"/>
      <c r="K76" s="100"/>
      <c r="L76" s="100"/>
    </row>
    <row r="77" spans="1:12" ht="27.75" customHeight="1">
      <c r="A77" s="57"/>
      <c r="B77" s="74">
        <v>42</v>
      </c>
      <c r="C77" s="90" t="s">
        <v>162</v>
      </c>
      <c r="D77" s="100"/>
      <c r="E77" s="100"/>
      <c r="F77" s="100"/>
      <c r="G77" s="100"/>
      <c r="H77" s="100"/>
      <c r="I77" s="100"/>
      <c r="J77" s="100"/>
      <c r="K77" s="100"/>
      <c r="L77" s="100"/>
    </row>
    <row r="78" spans="1:12" ht="15" customHeight="1">
      <c r="A78" s="57"/>
      <c r="B78" s="74">
        <v>45</v>
      </c>
      <c r="C78" s="90" t="s">
        <v>33</v>
      </c>
      <c r="D78" s="100"/>
      <c r="E78" s="100"/>
      <c r="F78" s="100"/>
      <c r="G78" s="100"/>
      <c r="H78" s="100"/>
      <c r="I78" s="100"/>
      <c r="J78" s="100"/>
      <c r="K78" s="100"/>
      <c r="L78" s="100"/>
    </row>
    <row r="79" spans="1:12" ht="15" customHeight="1">
      <c r="A79" s="57"/>
      <c r="B79" s="76" t="s">
        <v>34</v>
      </c>
      <c r="C79" s="62" t="s">
        <v>38</v>
      </c>
      <c r="D79" s="63">
        <v>0</v>
      </c>
      <c r="E79" s="102">
        <v>4646</v>
      </c>
      <c r="F79" s="64" t="s">
        <v>281</v>
      </c>
      <c r="G79" s="102">
        <v>1926</v>
      </c>
      <c r="H79" s="63">
        <v>0</v>
      </c>
      <c r="I79" s="102">
        <v>3019</v>
      </c>
      <c r="J79" s="63">
        <v>0</v>
      </c>
      <c r="K79" s="102">
        <v>1916</v>
      </c>
      <c r="L79" s="102">
        <f>SUM(J79:K79)</f>
        <v>1916</v>
      </c>
    </row>
    <row r="80" spans="1:12" ht="15" customHeight="1">
      <c r="A80" s="57"/>
      <c r="B80" s="76" t="s">
        <v>39</v>
      </c>
      <c r="C80" s="62" t="s">
        <v>185</v>
      </c>
      <c r="D80" s="63">
        <v>0</v>
      </c>
      <c r="E80" s="102">
        <v>929</v>
      </c>
      <c r="F80" s="64" t="s">
        <v>281</v>
      </c>
      <c r="G80" s="102">
        <v>629</v>
      </c>
      <c r="H80" s="63">
        <v>0</v>
      </c>
      <c r="I80" s="102">
        <v>629</v>
      </c>
      <c r="J80" s="63">
        <v>0</v>
      </c>
      <c r="K80" s="63">
        <v>0</v>
      </c>
      <c r="L80" s="63">
        <f>SUM(J80:K80)</f>
        <v>0</v>
      </c>
    </row>
    <row r="81" spans="1:12" ht="15" customHeight="1">
      <c r="A81" s="57" t="s">
        <v>20</v>
      </c>
      <c r="B81" s="74">
        <v>45</v>
      </c>
      <c r="C81" s="90" t="s">
        <v>33</v>
      </c>
      <c r="D81" s="65">
        <f aca="true" t="shared" si="10" ref="D81:L81">SUM(D79:D80)</f>
        <v>0</v>
      </c>
      <c r="E81" s="103">
        <f t="shared" si="10"/>
        <v>5575</v>
      </c>
      <c r="F81" s="65">
        <f t="shared" si="10"/>
        <v>0</v>
      </c>
      <c r="G81" s="103">
        <f t="shared" si="10"/>
        <v>2555</v>
      </c>
      <c r="H81" s="65">
        <f t="shared" si="10"/>
        <v>0</v>
      </c>
      <c r="I81" s="103">
        <f t="shared" si="10"/>
        <v>3648</v>
      </c>
      <c r="J81" s="65">
        <f t="shared" si="10"/>
        <v>0</v>
      </c>
      <c r="K81" s="103">
        <f t="shared" si="10"/>
        <v>1916</v>
      </c>
      <c r="L81" s="103">
        <f t="shared" si="10"/>
        <v>1916</v>
      </c>
    </row>
    <row r="82" spans="1:12" ht="15" customHeight="1">
      <c r="A82" s="57"/>
      <c r="B82" s="74"/>
      <c r="C82" s="90"/>
      <c r="D82" s="98"/>
      <c r="E82" s="98"/>
      <c r="F82" s="98"/>
      <c r="G82" s="98"/>
      <c r="H82" s="98"/>
      <c r="I82" s="98"/>
      <c r="J82" s="98"/>
      <c r="K82" s="98"/>
      <c r="L82" s="98"/>
    </row>
    <row r="83" spans="1:12" ht="15" customHeight="1">
      <c r="A83" s="57"/>
      <c r="B83" s="104">
        <v>48</v>
      </c>
      <c r="C83" s="62" t="s">
        <v>35</v>
      </c>
      <c r="D83" s="98"/>
      <c r="E83" s="98"/>
      <c r="F83" s="98"/>
      <c r="G83" s="98"/>
      <c r="H83" s="98"/>
      <c r="I83" s="98"/>
      <c r="J83" s="98"/>
      <c r="K83" s="98"/>
      <c r="L83" s="98"/>
    </row>
    <row r="84" spans="1:12" ht="15" customHeight="1">
      <c r="A84" s="57"/>
      <c r="B84" s="76" t="s">
        <v>40</v>
      </c>
      <c r="C84" s="62" t="s">
        <v>185</v>
      </c>
      <c r="D84" s="80">
        <v>0</v>
      </c>
      <c r="E84" s="105">
        <v>3045</v>
      </c>
      <c r="F84" s="82" t="s">
        <v>281</v>
      </c>
      <c r="G84" s="105">
        <v>2288</v>
      </c>
      <c r="H84" s="80">
        <v>0</v>
      </c>
      <c r="I84" s="105">
        <v>3321</v>
      </c>
      <c r="J84" s="80">
        <v>0</v>
      </c>
      <c r="K84" s="105">
        <v>3464</v>
      </c>
      <c r="L84" s="105">
        <f>SUM(J84:K84)</f>
        <v>3464</v>
      </c>
    </row>
    <row r="85" spans="1:12" ht="25.5">
      <c r="A85" s="57" t="s">
        <v>20</v>
      </c>
      <c r="B85" s="74">
        <v>42</v>
      </c>
      <c r="C85" s="90" t="s">
        <v>162</v>
      </c>
      <c r="D85" s="80">
        <f aca="true" t="shared" si="11" ref="D85:L85">D84+D81</f>
        <v>0</v>
      </c>
      <c r="E85" s="105">
        <f t="shared" si="11"/>
        <v>8620</v>
      </c>
      <c r="F85" s="80">
        <f t="shared" si="11"/>
        <v>0</v>
      </c>
      <c r="G85" s="105">
        <f t="shared" si="11"/>
        <v>4843</v>
      </c>
      <c r="H85" s="80">
        <f t="shared" si="11"/>
        <v>0</v>
      </c>
      <c r="I85" s="105">
        <f t="shared" si="11"/>
        <v>6969</v>
      </c>
      <c r="J85" s="80">
        <f t="shared" si="11"/>
        <v>0</v>
      </c>
      <c r="K85" s="105">
        <f t="shared" si="11"/>
        <v>5380</v>
      </c>
      <c r="L85" s="105">
        <f t="shared" si="11"/>
        <v>5380</v>
      </c>
    </row>
    <row r="86" spans="1:12" ht="15" customHeight="1">
      <c r="A86" s="57" t="s">
        <v>20</v>
      </c>
      <c r="B86" s="101">
        <v>2.105</v>
      </c>
      <c r="C86" s="59" t="s">
        <v>37</v>
      </c>
      <c r="D86" s="65">
        <f aca="true" t="shared" si="12" ref="D86:J88">D85</f>
        <v>0</v>
      </c>
      <c r="E86" s="103">
        <f t="shared" si="12"/>
        <v>8620</v>
      </c>
      <c r="F86" s="65">
        <f t="shared" si="12"/>
        <v>0</v>
      </c>
      <c r="G86" s="103">
        <f t="shared" si="12"/>
        <v>4843</v>
      </c>
      <c r="H86" s="65">
        <f t="shared" si="12"/>
        <v>0</v>
      </c>
      <c r="I86" s="103">
        <f t="shared" si="12"/>
        <v>6969</v>
      </c>
      <c r="J86" s="65">
        <f t="shared" si="12"/>
        <v>0</v>
      </c>
      <c r="K86" s="103">
        <f aca="true" t="shared" si="13" ref="K86:L88">K85</f>
        <v>5380</v>
      </c>
      <c r="L86" s="103">
        <f t="shared" si="13"/>
        <v>5380</v>
      </c>
    </row>
    <row r="87" spans="1:12" ht="15" customHeight="1">
      <c r="A87" s="57" t="s">
        <v>20</v>
      </c>
      <c r="B87" s="99">
        <v>2</v>
      </c>
      <c r="C87" s="62" t="s">
        <v>41</v>
      </c>
      <c r="D87" s="65">
        <f t="shared" si="12"/>
        <v>0</v>
      </c>
      <c r="E87" s="103">
        <f t="shared" si="12"/>
        <v>8620</v>
      </c>
      <c r="F87" s="65">
        <f t="shared" si="12"/>
        <v>0</v>
      </c>
      <c r="G87" s="103">
        <f t="shared" si="12"/>
        <v>4843</v>
      </c>
      <c r="H87" s="65">
        <f t="shared" si="12"/>
        <v>0</v>
      </c>
      <c r="I87" s="103">
        <f t="shared" si="12"/>
        <v>6969</v>
      </c>
      <c r="J87" s="65">
        <f t="shared" si="12"/>
        <v>0</v>
      </c>
      <c r="K87" s="103">
        <f t="shared" si="13"/>
        <v>5380</v>
      </c>
      <c r="L87" s="103">
        <f t="shared" si="13"/>
        <v>5380</v>
      </c>
    </row>
    <row r="88" spans="1:12" ht="15" customHeight="1">
      <c r="A88" s="57" t="s">
        <v>20</v>
      </c>
      <c r="B88" s="58">
        <v>2215</v>
      </c>
      <c r="C88" s="59" t="s">
        <v>5</v>
      </c>
      <c r="D88" s="65">
        <f t="shared" si="12"/>
        <v>0</v>
      </c>
      <c r="E88" s="103">
        <f t="shared" si="12"/>
        <v>8620</v>
      </c>
      <c r="F88" s="65">
        <f t="shared" si="12"/>
        <v>0</v>
      </c>
      <c r="G88" s="103">
        <f t="shared" si="12"/>
        <v>4843</v>
      </c>
      <c r="H88" s="65">
        <f t="shared" si="12"/>
        <v>0</v>
      </c>
      <c r="I88" s="103">
        <f t="shared" si="12"/>
        <v>6969</v>
      </c>
      <c r="J88" s="65">
        <f t="shared" si="12"/>
        <v>0</v>
      </c>
      <c r="K88" s="103">
        <f t="shared" si="13"/>
        <v>5380</v>
      </c>
      <c r="L88" s="103">
        <f t="shared" si="13"/>
        <v>5380</v>
      </c>
    </row>
    <row r="89" spans="1:12" ht="12.75">
      <c r="A89" s="57"/>
      <c r="B89" s="58"/>
      <c r="C89" s="62"/>
      <c r="D89" s="98"/>
      <c r="E89" s="98"/>
      <c r="F89" s="98"/>
      <c r="G89" s="98"/>
      <c r="H89" s="98"/>
      <c r="I89" s="98"/>
      <c r="J89" s="98"/>
      <c r="K89" s="98"/>
      <c r="L89" s="98"/>
    </row>
    <row r="90" spans="1:12" ht="12.75">
      <c r="A90" s="57" t="s">
        <v>22</v>
      </c>
      <c r="B90" s="87">
        <v>2216</v>
      </c>
      <c r="C90" s="88" t="s">
        <v>6</v>
      </c>
      <c r="D90" s="102"/>
      <c r="E90" s="102"/>
      <c r="F90" s="102"/>
      <c r="G90" s="102"/>
      <c r="H90" s="102"/>
      <c r="I90" s="102"/>
      <c r="J90" s="102"/>
      <c r="K90" s="102"/>
      <c r="L90" s="102"/>
    </row>
    <row r="91" spans="1:12" ht="12.75">
      <c r="A91" s="94"/>
      <c r="B91" s="94">
        <v>80</v>
      </c>
      <c r="C91" s="96" t="s">
        <v>31</v>
      </c>
      <c r="D91" s="106"/>
      <c r="E91" s="106"/>
      <c r="F91" s="106"/>
      <c r="G91" s="106"/>
      <c r="H91" s="106"/>
      <c r="I91" s="106"/>
      <c r="J91" s="106"/>
      <c r="K91" s="106"/>
      <c r="L91" s="106"/>
    </row>
    <row r="92" spans="1:12" ht="25.5">
      <c r="A92" s="89"/>
      <c r="B92" s="101">
        <v>80.103</v>
      </c>
      <c r="C92" s="88" t="s">
        <v>196</v>
      </c>
      <c r="D92" s="107"/>
      <c r="E92" s="107"/>
      <c r="F92" s="107"/>
      <c r="G92" s="107"/>
      <c r="H92" s="107"/>
      <c r="I92" s="107"/>
      <c r="J92" s="107"/>
      <c r="K92" s="107"/>
      <c r="L92" s="107"/>
    </row>
    <row r="93" spans="1:12" ht="12.75">
      <c r="A93" s="89"/>
      <c r="B93" s="89">
        <v>60</v>
      </c>
      <c r="C93" s="90" t="s">
        <v>42</v>
      </c>
      <c r="D93" s="107"/>
      <c r="E93" s="107"/>
      <c r="F93" s="107"/>
      <c r="G93" s="107"/>
      <c r="H93" s="107"/>
      <c r="I93" s="107"/>
      <c r="J93" s="107"/>
      <c r="K93" s="107"/>
      <c r="L93" s="107"/>
    </row>
    <row r="94" spans="1:12" ht="25.5">
      <c r="A94" s="89"/>
      <c r="B94" s="108" t="s">
        <v>43</v>
      </c>
      <c r="C94" s="90" t="s">
        <v>44</v>
      </c>
      <c r="D94" s="64">
        <v>4655</v>
      </c>
      <c r="E94" s="63">
        <v>0</v>
      </c>
      <c r="F94" s="109" t="s">
        <v>281</v>
      </c>
      <c r="G94" s="64" t="s">
        <v>281</v>
      </c>
      <c r="H94" s="63">
        <v>0</v>
      </c>
      <c r="I94" s="63">
        <v>0</v>
      </c>
      <c r="J94" s="63">
        <v>0</v>
      </c>
      <c r="K94" s="63">
        <v>0</v>
      </c>
      <c r="L94" s="63">
        <f>SUM(J94:K94)</f>
        <v>0</v>
      </c>
    </row>
    <row r="95" spans="1:12" ht="25.5">
      <c r="A95" s="89"/>
      <c r="B95" s="108" t="s">
        <v>145</v>
      </c>
      <c r="C95" s="90" t="s">
        <v>146</v>
      </c>
      <c r="D95" s="63">
        <v>0</v>
      </c>
      <c r="E95" s="63">
        <v>0</v>
      </c>
      <c r="F95" s="64" t="s">
        <v>281</v>
      </c>
      <c r="G95" s="64" t="s">
        <v>281</v>
      </c>
      <c r="H95" s="63">
        <v>0</v>
      </c>
      <c r="I95" s="63">
        <v>0</v>
      </c>
      <c r="J95" s="63">
        <v>0</v>
      </c>
      <c r="K95" s="63">
        <v>0</v>
      </c>
      <c r="L95" s="63">
        <f>SUM(J95:K95)</f>
        <v>0</v>
      </c>
    </row>
    <row r="96" spans="1:12" ht="12.75">
      <c r="A96" s="57" t="s">
        <v>20</v>
      </c>
      <c r="B96" s="89">
        <v>60</v>
      </c>
      <c r="C96" s="90" t="s">
        <v>42</v>
      </c>
      <c r="D96" s="66">
        <f aca="true" t="shared" si="14" ref="D96:L96">D94+D95</f>
        <v>4655</v>
      </c>
      <c r="E96" s="65">
        <f t="shared" si="14"/>
        <v>0</v>
      </c>
      <c r="F96" s="65">
        <f t="shared" si="14"/>
        <v>0</v>
      </c>
      <c r="G96" s="65">
        <f t="shared" si="14"/>
        <v>0</v>
      </c>
      <c r="H96" s="65">
        <f t="shared" si="14"/>
        <v>0</v>
      </c>
      <c r="I96" s="65">
        <f t="shared" si="14"/>
        <v>0</v>
      </c>
      <c r="J96" s="65">
        <f t="shared" si="14"/>
        <v>0</v>
      </c>
      <c r="K96" s="65">
        <f t="shared" si="14"/>
        <v>0</v>
      </c>
      <c r="L96" s="65">
        <f t="shared" si="14"/>
        <v>0</v>
      </c>
    </row>
    <row r="97" spans="1:12" ht="25.5">
      <c r="A97" s="57" t="s">
        <v>20</v>
      </c>
      <c r="B97" s="101">
        <v>80.103</v>
      </c>
      <c r="C97" s="88" t="s">
        <v>196</v>
      </c>
      <c r="D97" s="79">
        <f aca="true" t="shared" si="15" ref="D97:L98">D96</f>
        <v>4655</v>
      </c>
      <c r="E97" s="77">
        <f t="shared" si="15"/>
        <v>0</v>
      </c>
      <c r="F97" s="77">
        <f t="shared" si="15"/>
        <v>0</v>
      </c>
      <c r="G97" s="77">
        <f t="shared" si="15"/>
        <v>0</v>
      </c>
      <c r="H97" s="77">
        <f t="shared" si="15"/>
        <v>0</v>
      </c>
      <c r="I97" s="77">
        <f t="shared" si="15"/>
        <v>0</v>
      </c>
      <c r="J97" s="77">
        <f t="shared" si="15"/>
        <v>0</v>
      </c>
      <c r="K97" s="77">
        <f t="shared" si="15"/>
        <v>0</v>
      </c>
      <c r="L97" s="77">
        <f t="shared" si="15"/>
        <v>0</v>
      </c>
    </row>
    <row r="98" spans="1:12" ht="12.75">
      <c r="A98" s="57" t="s">
        <v>20</v>
      </c>
      <c r="B98" s="87">
        <v>2216</v>
      </c>
      <c r="C98" s="88" t="s">
        <v>6</v>
      </c>
      <c r="D98" s="66">
        <f t="shared" si="15"/>
        <v>4655</v>
      </c>
      <c r="E98" s="65">
        <f t="shared" si="15"/>
        <v>0</v>
      </c>
      <c r="F98" s="65">
        <f t="shared" si="15"/>
        <v>0</v>
      </c>
      <c r="G98" s="65">
        <f t="shared" si="15"/>
        <v>0</v>
      </c>
      <c r="H98" s="65">
        <f t="shared" si="15"/>
        <v>0</v>
      </c>
      <c r="I98" s="65">
        <f t="shared" si="15"/>
        <v>0</v>
      </c>
      <c r="J98" s="65">
        <f t="shared" si="15"/>
        <v>0</v>
      </c>
      <c r="K98" s="65">
        <f t="shared" si="15"/>
        <v>0</v>
      </c>
      <c r="L98" s="65">
        <f t="shared" si="15"/>
        <v>0</v>
      </c>
    </row>
    <row r="99" spans="1:12" ht="12.75">
      <c r="A99" s="57"/>
      <c r="B99" s="87"/>
      <c r="C99" s="88"/>
      <c r="D99" s="79"/>
      <c r="E99" s="77"/>
      <c r="F99" s="77"/>
      <c r="G99" s="77"/>
      <c r="H99" s="77"/>
      <c r="I99" s="77"/>
      <c r="J99" s="77"/>
      <c r="K99" s="77"/>
      <c r="L99" s="77"/>
    </row>
    <row r="100" spans="1:12" ht="12.75">
      <c r="A100" s="57"/>
      <c r="B100" s="87"/>
      <c r="C100" s="8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1:12" ht="12.75">
      <c r="A101" s="57" t="s">
        <v>22</v>
      </c>
      <c r="B101" s="58">
        <v>2217</v>
      </c>
      <c r="C101" s="59" t="s">
        <v>8</v>
      </c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1:16" s="111" customFormat="1" ht="25.5">
      <c r="A102" s="57"/>
      <c r="B102" s="99">
        <v>1</v>
      </c>
      <c r="C102" s="62" t="s">
        <v>192</v>
      </c>
      <c r="D102" s="100"/>
      <c r="E102" s="100"/>
      <c r="F102" s="100"/>
      <c r="G102" s="100"/>
      <c r="H102" s="100"/>
      <c r="I102" s="100"/>
      <c r="J102" s="100"/>
      <c r="K102" s="100"/>
      <c r="L102" s="100"/>
      <c r="M102" s="110"/>
      <c r="N102" s="110"/>
      <c r="O102" s="110"/>
      <c r="P102" s="110"/>
    </row>
    <row r="103" spans="1:16" s="111" customFormat="1" ht="12.75">
      <c r="A103" s="57"/>
      <c r="B103" s="101">
        <v>1.001</v>
      </c>
      <c r="C103" s="59" t="s">
        <v>45</v>
      </c>
      <c r="D103" s="100"/>
      <c r="E103" s="100"/>
      <c r="F103" s="100"/>
      <c r="G103" s="100"/>
      <c r="H103" s="100"/>
      <c r="I103" s="100"/>
      <c r="J103" s="100"/>
      <c r="K103" s="100"/>
      <c r="L103" s="100"/>
      <c r="M103" s="110"/>
      <c r="N103" s="110"/>
      <c r="O103" s="110"/>
      <c r="P103" s="110"/>
    </row>
    <row r="104" spans="1:16" s="111" customFormat="1" ht="12.75">
      <c r="A104" s="57"/>
      <c r="B104" s="74">
        <v>60</v>
      </c>
      <c r="C104" s="62" t="s">
        <v>24</v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10"/>
      <c r="N104" s="110"/>
      <c r="O104" s="110"/>
      <c r="P104" s="110"/>
    </row>
    <row r="105" spans="1:16" s="111" customFormat="1" ht="12.75">
      <c r="A105" s="57"/>
      <c r="B105" s="74">
        <v>44</v>
      </c>
      <c r="C105" s="62" t="s">
        <v>25</v>
      </c>
      <c r="D105" s="100"/>
      <c r="E105" s="100"/>
      <c r="F105" s="100"/>
      <c r="G105" s="100"/>
      <c r="H105" s="100"/>
      <c r="I105" s="100"/>
      <c r="J105" s="100"/>
      <c r="K105" s="100"/>
      <c r="L105" s="100"/>
      <c r="M105" s="110"/>
      <c r="N105" s="110"/>
      <c r="O105" s="110"/>
      <c r="P105" s="110"/>
    </row>
    <row r="106" spans="1:16" s="111" customFormat="1" ht="25.5">
      <c r="A106" s="57"/>
      <c r="B106" s="76" t="s">
        <v>26</v>
      </c>
      <c r="C106" s="62" t="s">
        <v>46</v>
      </c>
      <c r="D106" s="63">
        <v>0</v>
      </c>
      <c r="E106" s="102">
        <v>16034</v>
      </c>
      <c r="F106" s="64" t="s">
        <v>281</v>
      </c>
      <c r="G106" s="102">
        <v>11251</v>
      </c>
      <c r="H106" s="63">
        <v>0</v>
      </c>
      <c r="I106" s="102">
        <v>12517</v>
      </c>
      <c r="J106" s="64" t="s">
        <v>203</v>
      </c>
      <c r="K106" s="102">
        <v>12547</v>
      </c>
      <c r="L106" s="102">
        <f>SUM(J106:K106)</f>
        <v>12547</v>
      </c>
      <c r="M106" s="110"/>
      <c r="N106" s="110"/>
      <c r="O106" s="110"/>
      <c r="P106" s="110"/>
    </row>
    <row r="107" spans="1:16" s="111" customFormat="1" ht="25.5">
      <c r="A107" s="57"/>
      <c r="B107" s="76" t="s">
        <v>27</v>
      </c>
      <c r="C107" s="62" t="s">
        <v>28</v>
      </c>
      <c r="D107" s="63">
        <v>0</v>
      </c>
      <c r="E107" s="102">
        <v>44</v>
      </c>
      <c r="F107" s="64" t="s">
        <v>281</v>
      </c>
      <c r="G107" s="102">
        <v>41</v>
      </c>
      <c r="H107" s="63">
        <v>0</v>
      </c>
      <c r="I107" s="102">
        <v>41</v>
      </c>
      <c r="J107" s="63">
        <v>0</v>
      </c>
      <c r="K107" s="102">
        <v>41</v>
      </c>
      <c r="L107" s="102">
        <f>SUM(J107:K107)</f>
        <v>41</v>
      </c>
      <c r="M107" s="110"/>
      <c r="N107" s="110"/>
      <c r="O107" s="110"/>
      <c r="P107" s="110"/>
    </row>
    <row r="108" spans="1:12" ht="25.5">
      <c r="A108" s="57"/>
      <c r="B108" s="76" t="s">
        <v>29</v>
      </c>
      <c r="C108" s="62" t="s">
        <v>30</v>
      </c>
      <c r="D108" s="63">
        <v>0</v>
      </c>
      <c r="E108" s="102">
        <v>403</v>
      </c>
      <c r="F108" s="64" t="s">
        <v>281</v>
      </c>
      <c r="G108" s="102">
        <v>365</v>
      </c>
      <c r="H108" s="63">
        <v>0</v>
      </c>
      <c r="I108" s="102">
        <v>365</v>
      </c>
      <c r="J108" s="63">
        <v>0</v>
      </c>
      <c r="K108" s="102">
        <v>420</v>
      </c>
      <c r="L108" s="102">
        <f>SUM(J108:K108)</f>
        <v>420</v>
      </c>
    </row>
    <row r="109" spans="1:12" ht="25.5">
      <c r="A109" s="57"/>
      <c r="B109" s="76" t="s">
        <v>178</v>
      </c>
      <c r="C109" s="112" t="s">
        <v>298</v>
      </c>
      <c r="D109" s="63">
        <v>0</v>
      </c>
      <c r="E109" s="63">
        <v>0</v>
      </c>
      <c r="F109" s="64">
        <v>7681</v>
      </c>
      <c r="G109" s="64" t="s">
        <v>281</v>
      </c>
      <c r="H109" s="64">
        <v>7681</v>
      </c>
      <c r="I109" s="63">
        <v>0</v>
      </c>
      <c r="J109" s="63">
        <v>0</v>
      </c>
      <c r="K109" s="63">
        <v>0</v>
      </c>
      <c r="L109" s="63">
        <f>SUM(J109:K109)</f>
        <v>0</v>
      </c>
    </row>
    <row r="110" spans="1:12" ht="12.75">
      <c r="A110" s="57" t="s">
        <v>20</v>
      </c>
      <c r="B110" s="74">
        <v>60</v>
      </c>
      <c r="C110" s="62" t="s">
        <v>24</v>
      </c>
      <c r="D110" s="65">
        <f aca="true" t="shared" si="16" ref="D110:L110">SUM(D106:D109)</f>
        <v>0</v>
      </c>
      <c r="E110" s="103">
        <f t="shared" si="16"/>
        <v>16481</v>
      </c>
      <c r="F110" s="103">
        <f t="shared" si="16"/>
        <v>7681</v>
      </c>
      <c r="G110" s="103">
        <f t="shared" si="16"/>
        <v>11657</v>
      </c>
      <c r="H110" s="103">
        <f t="shared" si="16"/>
        <v>7681</v>
      </c>
      <c r="I110" s="103">
        <f t="shared" si="16"/>
        <v>12923</v>
      </c>
      <c r="J110" s="65">
        <f t="shared" si="16"/>
        <v>0</v>
      </c>
      <c r="K110" s="103">
        <f t="shared" si="16"/>
        <v>13008</v>
      </c>
      <c r="L110" s="103">
        <f t="shared" si="16"/>
        <v>13008</v>
      </c>
    </row>
    <row r="111" spans="1:12" ht="12.75">
      <c r="A111" s="57" t="s">
        <v>20</v>
      </c>
      <c r="B111" s="101">
        <v>1.001</v>
      </c>
      <c r="C111" s="59" t="s">
        <v>45</v>
      </c>
      <c r="D111" s="65">
        <f aca="true" t="shared" si="17" ref="D111:L111">D110</f>
        <v>0</v>
      </c>
      <c r="E111" s="103">
        <f t="shared" si="17"/>
        <v>16481</v>
      </c>
      <c r="F111" s="103">
        <f t="shared" si="17"/>
        <v>7681</v>
      </c>
      <c r="G111" s="103">
        <f t="shared" si="17"/>
        <v>11657</v>
      </c>
      <c r="H111" s="103">
        <f t="shared" si="17"/>
        <v>7681</v>
      </c>
      <c r="I111" s="103">
        <f t="shared" si="17"/>
        <v>12923</v>
      </c>
      <c r="J111" s="65">
        <f t="shared" si="17"/>
        <v>0</v>
      </c>
      <c r="K111" s="103">
        <f t="shared" si="17"/>
        <v>13008</v>
      </c>
      <c r="L111" s="103">
        <f t="shared" si="17"/>
        <v>13008</v>
      </c>
    </row>
    <row r="112" spans="1:12" ht="16.5" customHeight="1">
      <c r="A112" s="57"/>
      <c r="B112" s="113"/>
      <c r="C112" s="59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1:12" ht="12.75">
      <c r="A113" s="57"/>
      <c r="B113" s="101">
        <v>1.053</v>
      </c>
      <c r="C113" s="59" t="s">
        <v>32</v>
      </c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1:12" ht="12.75">
      <c r="A114" s="57"/>
      <c r="B114" s="74">
        <v>44</v>
      </c>
      <c r="C114" s="62" t="s">
        <v>25</v>
      </c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1:12" ht="25.5">
      <c r="A115" s="57"/>
      <c r="B115" s="114" t="s">
        <v>48</v>
      </c>
      <c r="C115" s="57" t="s">
        <v>49</v>
      </c>
      <c r="D115" s="80">
        <v>0</v>
      </c>
      <c r="E115" s="105">
        <v>2376</v>
      </c>
      <c r="F115" s="82" t="s">
        <v>281</v>
      </c>
      <c r="G115" s="105">
        <v>1477</v>
      </c>
      <c r="H115" s="80">
        <v>0</v>
      </c>
      <c r="I115" s="105">
        <v>1477</v>
      </c>
      <c r="J115" s="80">
        <v>0</v>
      </c>
      <c r="K115" s="105">
        <v>1800</v>
      </c>
      <c r="L115" s="105">
        <f>SUM(J115:K115)</f>
        <v>1800</v>
      </c>
    </row>
    <row r="116" spans="1:12" ht="12.75">
      <c r="A116" s="57" t="s">
        <v>20</v>
      </c>
      <c r="B116" s="101">
        <v>1.053</v>
      </c>
      <c r="C116" s="59" t="s">
        <v>32</v>
      </c>
      <c r="D116" s="80">
        <f aca="true" t="shared" si="18" ref="D116:L116">D115</f>
        <v>0</v>
      </c>
      <c r="E116" s="105">
        <f t="shared" si="18"/>
        <v>2376</v>
      </c>
      <c r="F116" s="82" t="str">
        <f t="shared" si="18"/>
        <v> -</v>
      </c>
      <c r="G116" s="105">
        <f t="shared" si="18"/>
        <v>1477</v>
      </c>
      <c r="H116" s="80">
        <f t="shared" si="18"/>
        <v>0</v>
      </c>
      <c r="I116" s="105">
        <f t="shared" si="18"/>
        <v>1477</v>
      </c>
      <c r="J116" s="80">
        <f t="shared" si="18"/>
        <v>0</v>
      </c>
      <c r="K116" s="105">
        <f t="shared" si="18"/>
        <v>1800</v>
      </c>
      <c r="L116" s="105">
        <f t="shared" si="18"/>
        <v>1800</v>
      </c>
    </row>
    <row r="117" spans="1:12" ht="16.5" customHeight="1">
      <c r="A117" s="57"/>
      <c r="B117" s="101"/>
      <c r="C117" s="59"/>
      <c r="D117" s="79"/>
      <c r="E117" s="98"/>
      <c r="F117" s="79"/>
      <c r="G117" s="98"/>
      <c r="H117" s="98"/>
      <c r="I117" s="98"/>
      <c r="J117" s="79"/>
      <c r="K117" s="98"/>
      <c r="L117" s="98"/>
    </row>
    <row r="118" spans="1:12" ht="12.75">
      <c r="A118" s="57"/>
      <c r="B118" s="115">
        <v>1.8</v>
      </c>
      <c r="C118" s="59" t="s">
        <v>50</v>
      </c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1:12" ht="12.75">
      <c r="A119" s="57"/>
      <c r="B119" s="74">
        <v>62</v>
      </c>
      <c r="C119" s="62" t="s">
        <v>51</v>
      </c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1:12" ht="12.75">
      <c r="A120" s="57"/>
      <c r="B120" s="74">
        <v>44</v>
      </c>
      <c r="C120" s="62" t="s">
        <v>25</v>
      </c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1:12" ht="25.5">
      <c r="A121" s="57"/>
      <c r="B121" s="76" t="s">
        <v>258</v>
      </c>
      <c r="C121" s="62" t="s">
        <v>92</v>
      </c>
      <c r="D121" s="77">
        <v>0</v>
      </c>
      <c r="E121" s="77">
        <v>0</v>
      </c>
      <c r="F121" s="79">
        <v>2500</v>
      </c>
      <c r="G121" s="79" t="s">
        <v>281</v>
      </c>
      <c r="H121" s="79">
        <v>2500</v>
      </c>
      <c r="I121" s="77">
        <v>0</v>
      </c>
      <c r="J121" s="177">
        <v>1</v>
      </c>
      <c r="K121" s="77">
        <v>0</v>
      </c>
      <c r="L121" s="79">
        <f aca="true" t="shared" si="19" ref="L121:L127">SUM(J121:K121)</f>
        <v>1</v>
      </c>
    </row>
    <row r="122" spans="1:12" ht="25.5">
      <c r="A122" s="70"/>
      <c r="B122" s="116" t="s">
        <v>52</v>
      </c>
      <c r="C122" s="117" t="s">
        <v>53</v>
      </c>
      <c r="D122" s="105">
        <v>99</v>
      </c>
      <c r="E122" s="80">
        <v>0</v>
      </c>
      <c r="F122" s="105" t="s">
        <v>281</v>
      </c>
      <c r="G122" s="82" t="s">
        <v>281</v>
      </c>
      <c r="H122" s="80">
        <v>0</v>
      </c>
      <c r="I122" s="80">
        <v>0</v>
      </c>
      <c r="J122" s="118">
        <v>1</v>
      </c>
      <c r="K122" s="80">
        <v>0</v>
      </c>
      <c r="L122" s="82">
        <f t="shared" si="19"/>
        <v>1</v>
      </c>
    </row>
    <row r="123" spans="1:12" ht="12.75" customHeight="1">
      <c r="A123" s="57"/>
      <c r="B123" s="121" t="s">
        <v>250</v>
      </c>
      <c r="C123" s="122" t="s">
        <v>255</v>
      </c>
      <c r="D123" s="63">
        <v>0</v>
      </c>
      <c r="E123" s="63">
        <v>0</v>
      </c>
      <c r="F123" s="64">
        <v>50000</v>
      </c>
      <c r="G123" s="64" t="s">
        <v>281</v>
      </c>
      <c r="H123" s="64">
        <v>50000</v>
      </c>
      <c r="I123" s="63">
        <v>0</v>
      </c>
      <c r="J123" s="123">
        <v>30000</v>
      </c>
      <c r="K123" s="63">
        <v>0</v>
      </c>
      <c r="L123" s="64">
        <f t="shared" si="19"/>
        <v>30000</v>
      </c>
    </row>
    <row r="124" spans="1:12" ht="12.75" customHeight="1">
      <c r="A124" s="57"/>
      <c r="B124" s="121" t="s">
        <v>251</v>
      </c>
      <c r="C124" s="122" t="s">
        <v>256</v>
      </c>
      <c r="D124" s="63">
        <v>0</v>
      </c>
      <c r="E124" s="63">
        <v>0</v>
      </c>
      <c r="F124" s="64">
        <v>5000</v>
      </c>
      <c r="G124" s="64" t="s">
        <v>281</v>
      </c>
      <c r="H124" s="64">
        <v>5000</v>
      </c>
      <c r="I124" s="63">
        <v>0</v>
      </c>
      <c r="J124" s="123">
        <v>1</v>
      </c>
      <c r="K124" s="63">
        <v>0</v>
      </c>
      <c r="L124" s="64">
        <f t="shared" si="19"/>
        <v>1</v>
      </c>
    </row>
    <row r="125" spans="1:12" ht="12.75" customHeight="1">
      <c r="A125" s="57"/>
      <c r="B125" s="121" t="s">
        <v>252</v>
      </c>
      <c r="C125" s="124" t="s">
        <v>257</v>
      </c>
      <c r="D125" s="63">
        <v>0</v>
      </c>
      <c r="E125" s="63">
        <v>0</v>
      </c>
      <c r="F125" s="64">
        <v>1200</v>
      </c>
      <c r="G125" s="64" t="s">
        <v>281</v>
      </c>
      <c r="H125" s="64">
        <v>1200</v>
      </c>
      <c r="I125" s="63">
        <v>0</v>
      </c>
      <c r="J125" s="123">
        <v>1</v>
      </c>
      <c r="K125" s="63">
        <v>0</v>
      </c>
      <c r="L125" s="64">
        <f t="shared" si="19"/>
        <v>1</v>
      </c>
    </row>
    <row r="126" spans="1:12" ht="12.75" customHeight="1">
      <c r="A126" s="57"/>
      <c r="B126" s="121" t="s">
        <v>253</v>
      </c>
      <c r="C126" s="124" t="s">
        <v>259</v>
      </c>
      <c r="D126" s="63">
        <v>0</v>
      </c>
      <c r="E126" s="63">
        <v>0</v>
      </c>
      <c r="F126" s="64">
        <v>10000</v>
      </c>
      <c r="G126" s="64" t="s">
        <v>281</v>
      </c>
      <c r="H126" s="64">
        <v>10000</v>
      </c>
      <c r="I126" s="63">
        <v>0</v>
      </c>
      <c r="J126" s="123">
        <v>1</v>
      </c>
      <c r="K126" s="63">
        <v>0</v>
      </c>
      <c r="L126" s="64">
        <f t="shared" si="19"/>
        <v>1</v>
      </c>
    </row>
    <row r="127" spans="1:12" ht="27" customHeight="1">
      <c r="A127" s="57"/>
      <c r="B127" s="121" t="s">
        <v>254</v>
      </c>
      <c r="C127" s="124" t="s">
        <v>260</v>
      </c>
      <c r="D127" s="63">
        <v>0</v>
      </c>
      <c r="E127" s="63">
        <v>0</v>
      </c>
      <c r="F127" s="64">
        <v>10000</v>
      </c>
      <c r="G127" s="64" t="s">
        <v>281</v>
      </c>
      <c r="H127" s="63">
        <v>0</v>
      </c>
      <c r="I127" s="63">
        <v>0</v>
      </c>
      <c r="J127" s="123">
        <v>20000</v>
      </c>
      <c r="K127" s="63">
        <v>0</v>
      </c>
      <c r="L127" s="64">
        <f t="shared" si="19"/>
        <v>20000</v>
      </c>
    </row>
    <row r="128" spans="1:12" ht="12.75" customHeight="1">
      <c r="A128" s="57" t="s">
        <v>20</v>
      </c>
      <c r="B128" s="74">
        <v>62</v>
      </c>
      <c r="C128" s="62" t="s">
        <v>51</v>
      </c>
      <c r="D128" s="66">
        <f aca="true" t="shared" si="20" ref="D128:I128">SUM(D121:D127)</f>
        <v>99</v>
      </c>
      <c r="E128" s="65">
        <f t="shared" si="20"/>
        <v>0</v>
      </c>
      <c r="F128" s="66">
        <f t="shared" si="20"/>
        <v>78700</v>
      </c>
      <c r="G128" s="65">
        <f t="shared" si="20"/>
        <v>0</v>
      </c>
      <c r="H128" s="66">
        <f t="shared" si="20"/>
        <v>68700</v>
      </c>
      <c r="I128" s="65">
        <f t="shared" si="20"/>
        <v>0</v>
      </c>
      <c r="J128" s="125">
        <f>SUM(J121:J127)</f>
        <v>50005</v>
      </c>
      <c r="K128" s="65">
        <f>SUM(K121:K127)</f>
        <v>0</v>
      </c>
      <c r="L128" s="66">
        <f>SUM(L121:L127)</f>
        <v>50005</v>
      </c>
    </row>
    <row r="129" spans="1:12" ht="12.75" customHeight="1">
      <c r="A129" s="57"/>
      <c r="B129" s="74"/>
      <c r="C129" s="62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1:12" ht="27" customHeight="1">
      <c r="A130" s="57"/>
      <c r="B130" s="74">
        <v>64</v>
      </c>
      <c r="C130" s="62" t="s">
        <v>124</v>
      </c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1:12" ht="12.75" customHeight="1">
      <c r="A131" s="57"/>
      <c r="B131" s="74">
        <v>44</v>
      </c>
      <c r="C131" s="62" t="s">
        <v>25</v>
      </c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1:12" ht="12.75" customHeight="1">
      <c r="A132" s="57"/>
      <c r="B132" s="126" t="s">
        <v>125</v>
      </c>
      <c r="C132" s="62" t="s">
        <v>53</v>
      </c>
      <c r="D132" s="79">
        <v>403</v>
      </c>
      <c r="E132" s="77">
        <v>0</v>
      </c>
      <c r="F132" s="98">
        <v>1000</v>
      </c>
      <c r="G132" s="79" t="s">
        <v>281</v>
      </c>
      <c r="H132" s="98">
        <v>1000</v>
      </c>
      <c r="I132" s="77">
        <v>0</v>
      </c>
      <c r="J132" s="127">
        <v>1</v>
      </c>
      <c r="K132" s="77">
        <v>0</v>
      </c>
      <c r="L132" s="79">
        <f>SUM(J132:K132)</f>
        <v>1</v>
      </c>
    </row>
    <row r="133" spans="1:12" ht="12.75" customHeight="1">
      <c r="A133" s="57"/>
      <c r="B133" s="126" t="s">
        <v>261</v>
      </c>
      <c r="C133" s="62" t="s">
        <v>73</v>
      </c>
      <c r="D133" s="77">
        <v>0</v>
      </c>
      <c r="E133" s="77">
        <v>0</v>
      </c>
      <c r="F133" s="79">
        <v>3500</v>
      </c>
      <c r="G133" s="79" t="s">
        <v>281</v>
      </c>
      <c r="H133" s="79">
        <v>3500</v>
      </c>
      <c r="I133" s="77">
        <v>0</v>
      </c>
      <c r="J133" s="127">
        <v>1</v>
      </c>
      <c r="K133" s="77">
        <v>0</v>
      </c>
      <c r="L133" s="79">
        <f>SUM(J133:K133)</f>
        <v>1</v>
      </c>
    </row>
    <row r="134" spans="1:12" ht="12.75" customHeight="1">
      <c r="A134" s="57"/>
      <c r="B134" s="126" t="s">
        <v>262</v>
      </c>
      <c r="C134" s="62" t="s">
        <v>263</v>
      </c>
      <c r="D134" s="77">
        <v>0</v>
      </c>
      <c r="E134" s="77">
        <v>0</v>
      </c>
      <c r="F134" s="79">
        <v>3500</v>
      </c>
      <c r="G134" s="79" t="s">
        <v>281</v>
      </c>
      <c r="H134" s="79">
        <v>3500</v>
      </c>
      <c r="I134" s="77">
        <v>0</v>
      </c>
      <c r="J134" s="127">
        <v>1</v>
      </c>
      <c r="K134" s="77">
        <v>0</v>
      </c>
      <c r="L134" s="79">
        <f>SUM(J134:K134)</f>
        <v>1</v>
      </c>
    </row>
    <row r="135" spans="1:12" ht="27" customHeight="1">
      <c r="A135" s="57" t="s">
        <v>20</v>
      </c>
      <c r="B135" s="74">
        <v>64</v>
      </c>
      <c r="C135" s="62" t="s">
        <v>124</v>
      </c>
      <c r="D135" s="66">
        <f aca="true" t="shared" si="21" ref="D135:I135">SUM(D132:D134)</f>
        <v>403</v>
      </c>
      <c r="E135" s="65">
        <f t="shared" si="21"/>
        <v>0</v>
      </c>
      <c r="F135" s="66">
        <f t="shared" si="21"/>
        <v>8000</v>
      </c>
      <c r="G135" s="65">
        <f t="shared" si="21"/>
        <v>0</v>
      </c>
      <c r="H135" s="66">
        <f t="shared" si="21"/>
        <v>8000</v>
      </c>
      <c r="I135" s="65">
        <f t="shared" si="21"/>
        <v>0</v>
      </c>
      <c r="J135" s="128">
        <f>SUM(J132:J134)</f>
        <v>3</v>
      </c>
      <c r="K135" s="65">
        <f>SUM(K132:K134)</f>
        <v>0</v>
      </c>
      <c r="L135" s="66">
        <f>SUM(L132:L134)</f>
        <v>3</v>
      </c>
    </row>
    <row r="136" spans="1:12" ht="12.75" customHeight="1">
      <c r="A136" s="57" t="s">
        <v>20</v>
      </c>
      <c r="B136" s="115">
        <v>1.8</v>
      </c>
      <c r="C136" s="59" t="s">
        <v>50</v>
      </c>
      <c r="D136" s="64">
        <f aca="true" t="shared" si="22" ref="D136:L136">D128+D135</f>
        <v>502</v>
      </c>
      <c r="E136" s="63">
        <f t="shared" si="22"/>
        <v>0</v>
      </c>
      <c r="F136" s="64">
        <f t="shared" si="22"/>
        <v>86700</v>
      </c>
      <c r="G136" s="63">
        <f t="shared" si="22"/>
        <v>0</v>
      </c>
      <c r="H136" s="64">
        <f t="shared" si="22"/>
        <v>76700</v>
      </c>
      <c r="I136" s="63">
        <f t="shared" si="22"/>
        <v>0</v>
      </c>
      <c r="J136" s="64">
        <f t="shared" si="22"/>
        <v>50008</v>
      </c>
      <c r="K136" s="63">
        <f t="shared" si="22"/>
        <v>0</v>
      </c>
      <c r="L136" s="64">
        <f t="shared" si="22"/>
        <v>50008</v>
      </c>
    </row>
    <row r="137" spans="1:12" ht="12.75" customHeight="1">
      <c r="A137" s="57" t="s">
        <v>20</v>
      </c>
      <c r="B137" s="99">
        <v>1</v>
      </c>
      <c r="C137" s="62" t="s">
        <v>54</v>
      </c>
      <c r="D137" s="103">
        <f aca="true" t="shared" si="23" ref="D137:L137">D136+D116+D111</f>
        <v>502</v>
      </c>
      <c r="E137" s="103">
        <f t="shared" si="23"/>
        <v>18857</v>
      </c>
      <c r="F137" s="103">
        <f t="shared" si="23"/>
        <v>94381</v>
      </c>
      <c r="G137" s="103">
        <f t="shared" si="23"/>
        <v>13134</v>
      </c>
      <c r="H137" s="103">
        <f t="shared" si="23"/>
        <v>84381</v>
      </c>
      <c r="I137" s="103">
        <f t="shared" si="23"/>
        <v>14400</v>
      </c>
      <c r="J137" s="66">
        <f t="shared" si="23"/>
        <v>50008</v>
      </c>
      <c r="K137" s="103">
        <f t="shared" si="23"/>
        <v>14808</v>
      </c>
      <c r="L137" s="103">
        <f t="shared" si="23"/>
        <v>64816</v>
      </c>
    </row>
    <row r="138" spans="1:12" ht="12.75" customHeight="1">
      <c r="A138" s="57"/>
      <c r="B138" s="99"/>
      <c r="C138" s="62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1:12" ht="25.5">
      <c r="A139" s="57"/>
      <c r="B139" s="99">
        <v>5</v>
      </c>
      <c r="C139" s="62" t="s">
        <v>57</v>
      </c>
      <c r="D139" s="100"/>
      <c r="E139" s="100"/>
      <c r="F139" s="100"/>
      <c r="G139" s="100"/>
      <c r="H139" s="100"/>
      <c r="I139" s="100"/>
      <c r="J139" s="100"/>
      <c r="K139" s="100"/>
      <c r="L139" s="100"/>
    </row>
    <row r="140" spans="1:12" ht="12.75">
      <c r="A140" s="57"/>
      <c r="B140" s="115">
        <v>5.001</v>
      </c>
      <c r="C140" s="59" t="s">
        <v>45</v>
      </c>
      <c r="D140" s="100"/>
      <c r="E140" s="100"/>
      <c r="F140" s="100"/>
      <c r="G140" s="100"/>
      <c r="H140" s="100"/>
      <c r="I140" s="100"/>
      <c r="J140" s="100"/>
      <c r="K140" s="100"/>
      <c r="L140" s="100"/>
    </row>
    <row r="141" spans="1:12" ht="12.75">
      <c r="A141" s="57"/>
      <c r="B141" s="99">
        <v>60</v>
      </c>
      <c r="C141" s="62" t="s">
        <v>58</v>
      </c>
      <c r="D141" s="100"/>
      <c r="E141" s="100"/>
      <c r="F141" s="100"/>
      <c r="G141" s="100"/>
      <c r="H141" s="100"/>
      <c r="I141" s="100"/>
      <c r="J141" s="100"/>
      <c r="K141" s="100"/>
      <c r="L141" s="100"/>
    </row>
    <row r="142" spans="1:12" ht="12.75">
      <c r="A142" s="57"/>
      <c r="B142" s="74">
        <v>44</v>
      </c>
      <c r="C142" s="62" t="s">
        <v>25</v>
      </c>
      <c r="D142" s="100"/>
      <c r="E142" s="100"/>
      <c r="F142" s="100"/>
      <c r="G142" s="100"/>
      <c r="H142" s="100"/>
      <c r="I142" s="100"/>
      <c r="J142" s="100"/>
      <c r="K142" s="100"/>
      <c r="L142" s="100"/>
    </row>
    <row r="143" spans="1:12" ht="25.5">
      <c r="A143" s="57"/>
      <c r="B143" s="76" t="s">
        <v>26</v>
      </c>
      <c r="C143" s="62" t="s">
        <v>46</v>
      </c>
      <c r="D143" s="102">
        <v>8217</v>
      </c>
      <c r="E143" s="63">
        <v>0</v>
      </c>
      <c r="F143" s="102">
        <v>8500</v>
      </c>
      <c r="G143" s="64" t="s">
        <v>281</v>
      </c>
      <c r="H143" s="102">
        <v>8500</v>
      </c>
      <c r="I143" s="63">
        <v>0</v>
      </c>
      <c r="J143" s="64">
        <v>7214</v>
      </c>
      <c r="K143" s="63">
        <v>0</v>
      </c>
      <c r="L143" s="64">
        <f>SUM(J143:K143)</f>
        <v>7214</v>
      </c>
    </row>
    <row r="144" spans="1:12" ht="25.5">
      <c r="A144" s="57"/>
      <c r="B144" s="76" t="s">
        <v>27</v>
      </c>
      <c r="C144" s="62" t="s">
        <v>28</v>
      </c>
      <c r="D144" s="102">
        <v>150</v>
      </c>
      <c r="E144" s="63">
        <v>0</v>
      </c>
      <c r="F144" s="102">
        <v>150</v>
      </c>
      <c r="G144" s="64" t="s">
        <v>281</v>
      </c>
      <c r="H144" s="102">
        <v>150</v>
      </c>
      <c r="I144" s="63">
        <v>0</v>
      </c>
      <c r="J144" s="64">
        <v>1</v>
      </c>
      <c r="K144" s="63">
        <v>0</v>
      </c>
      <c r="L144" s="64">
        <f>SUM(J144:K144)</f>
        <v>1</v>
      </c>
    </row>
    <row r="145" spans="1:12" ht="25.5">
      <c r="A145" s="57"/>
      <c r="B145" s="76" t="s">
        <v>29</v>
      </c>
      <c r="C145" s="62" t="s">
        <v>30</v>
      </c>
      <c r="D145" s="102">
        <v>149</v>
      </c>
      <c r="E145" s="63">
        <v>0</v>
      </c>
      <c r="F145" s="102">
        <v>150</v>
      </c>
      <c r="G145" s="64" t="s">
        <v>281</v>
      </c>
      <c r="H145" s="102">
        <v>150</v>
      </c>
      <c r="I145" s="63">
        <v>0</v>
      </c>
      <c r="J145" s="64">
        <v>1</v>
      </c>
      <c r="K145" s="63">
        <v>0</v>
      </c>
      <c r="L145" s="64">
        <f>SUM(J145:K145)</f>
        <v>1</v>
      </c>
    </row>
    <row r="146" spans="1:12" ht="12.75">
      <c r="A146" s="57" t="s">
        <v>20</v>
      </c>
      <c r="B146" s="74">
        <v>44</v>
      </c>
      <c r="C146" s="62" t="s">
        <v>25</v>
      </c>
      <c r="D146" s="66">
        <f aca="true" t="shared" si="24" ref="D146:L146">SUM(D143:D145)</f>
        <v>8516</v>
      </c>
      <c r="E146" s="65">
        <f t="shared" si="24"/>
        <v>0</v>
      </c>
      <c r="F146" s="66">
        <f t="shared" si="24"/>
        <v>8800</v>
      </c>
      <c r="G146" s="65">
        <f t="shared" si="24"/>
        <v>0</v>
      </c>
      <c r="H146" s="66">
        <f t="shared" si="24"/>
        <v>8800</v>
      </c>
      <c r="I146" s="65">
        <f t="shared" si="24"/>
        <v>0</v>
      </c>
      <c r="J146" s="66">
        <f t="shared" si="24"/>
        <v>7216</v>
      </c>
      <c r="K146" s="65">
        <f t="shared" si="24"/>
        <v>0</v>
      </c>
      <c r="L146" s="66">
        <f t="shared" si="24"/>
        <v>7216</v>
      </c>
    </row>
    <row r="147" spans="1:12" ht="13.5" customHeight="1">
      <c r="A147" s="57"/>
      <c r="B147" s="74"/>
      <c r="C147" s="62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1:12" ht="12.75">
      <c r="A148" s="57"/>
      <c r="B148" s="126">
        <v>48</v>
      </c>
      <c r="C148" s="62" t="s">
        <v>35</v>
      </c>
      <c r="D148" s="98"/>
      <c r="E148" s="98"/>
      <c r="F148" s="98"/>
      <c r="G148" s="98"/>
      <c r="H148" s="98"/>
      <c r="I148" s="98"/>
      <c r="J148" s="98"/>
      <c r="K148" s="98"/>
      <c r="L148" s="98"/>
    </row>
    <row r="149" spans="1:12" ht="25.5">
      <c r="A149" s="57"/>
      <c r="B149" s="126" t="s">
        <v>126</v>
      </c>
      <c r="C149" s="62" t="s">
        <v>28</v>
      </c>
      <c r="D149" s="98">
        <v>41</v>
      </c>
      <c r="E149" s="77">
        <v>0</v>
      </c>
      <c r="F149" s="98">
        <v>50</v>
      </c>
      <c r="G149" s="79" t="s">
        <v>281</v>
      </c>
      <c r="H149" s="98">
        <v>50</v>
      </c>
      <c r="I149" s="77">
        <v>0</v>
      </c>
      <c r="J149" s="79">
        <v>1</v>
      </c>
      <c r="K149" s="77">
        <v>0</v>
      </c>
      <c r="L149" s="79">
        <f>SUM(J149:K149)</f>
        <v>1</v>
      </c>
    </row>
    <row r="150" spans="1:12" ht="25.5">
      <c r="A150" s="57"/>
      <c r="B150" s="126" t="s">
        <v>127</v>
      </c>
      <c r="C150" s="62" t="s">
        <v>30</v>
      </c>
      <c r="D150" s="98">
        <v>99</v>
      </c>
      <c r="E150" s="77">
        <v>0</v>
      </c>
      <c r="F150" s="98">
        <v>100</v>
      </c>
      <c r="G150" s="79" t="s">
        <v>281</v>
      </c>
      <c r="H150" s="98">
        <v>100</v>
      </c>
      <c r="I150" s="77">
        <v>0</v>
      </c>
      <c r="J150" s="79">
        <v>1</v>
      </c>
      <c r="K150" s="77">
        <v>0</v>
      </c>
      <c r="L150" s="82">
        <f>SUM(J150:K150)</f>
        <v>1</v>
      </c>
    </row>
    <row r="151" spans="1:12" ht="12.75">
      <c r="A151" s="70" t="s">
        <v>20</v>
      </c>
      <c r="B151" s="141">
        <v>48</v>
      </c>
      <c r="C151" s="117" t="s">
        <v>35</v>
      </c>
      <c r="D151" s="66">
        <f aca="true" t="shared" si="25" ref="D151:L151">SUM(D149:D150)</f>
        <v>140</v>
      </c>
      <c r="E151" s="65">
        <f t="shared" si="25"/>
        <v>0</v>
      </c>
      <c r="F151" s="66">
        <f t="shared" si="25"/>
        <v>150</v>
      </c>
      <c r="G151" s="65">
        <f t="shared" si="25"/>
        <v>0</v>
      </c>
      <c r="H151" s="66">
        <f t="shared" si="25"/>
        <v>150</v>
      </c>
      <c r="I151" s="65">
        <f t="shared" si="25"/>
        <v>0</v>
      </c>
      <c r="J151" s="66">
        <f t="shared" si="25"/>
        <v>2</v>
      </c>
      <c r="K151" s="65">
        <f t="shared" si="25"/>
        <v>0</v>
      </c>
      <c r="L151" s="66">
        <f t="shared" si="25"/>
        <v>2</v>
      </c>
    </row>
    <row r="152" spans="1:12" ht="12.75">
      <c r="A152" s="57" t="s">
        <v>20</v>
      </c>
      <c r="B152" s="99">
        <v>60</v>
      </c>
      <c r="C152" s="62" t="s">
        <v>58</v>
      </c>
      <c r="D152" s="66">
        <f aca="true" t="shared" si="26" ref="D152:L152">D146+D151</f>
        <v>8656</v>
      </c>
      <c r="E152" s="65">
        <f t="shared" si="26"/>
        <v>0</v>
      </c>
      <c r="F152" s="66">
        <f t="shared" si="26"/>
        <v>8950</v>
      </c>
      <c r="G152" s="65">
        <f t="shared" si="26"/>
        <v>0</v>
      </c>
      <c r="H152" s="66">
        <f t="shared" si="26"/>
        <v>8950</v>
      </c>
      <c r="I152" s="65">
        <f t="shared" si="26"/>
        <v>0</v>
      </c>
      <c r="J152" s="66">
        <f t="shared" si="26"/>
        <v>7218</v>
      </c>
      <c r="K152" s="65">
        <f t="shared" si="26"/>
        <v>0</v>
      </c>
      <c r="L152" s="66">
        <f t="shared" si="26"/>
        <v>7218</v>
      </c>
    </row>
    <row r="153" spans="1:12" ht="12.75">
      <c r="A153" s="57" t="s">
        <v>20</v>
      </c>
      <c r="B153" s="115">
        <v>5.001</v>
      </c>
      <c r="C153" s="59" t="s">
        <v>45</v>
      </c>
      <c r="D153" s="66">
        <f aca="true" t="shared" si="27" ref="D153:L153">D152</f>
        <v>8656</v>
      </c>
      <c r="E153" s="65">
        <f t="shared" si="27"/>
        <v>0</v>
      </c>
      <c r="F153" s="66">
        <f t="shared" si="27"/>
        <v>8950</v>
      </c>
      <c r="G153" s="65">
        <f t="shared" si="27"/>
        <v>0</v>
      </c>
      <c r="H153" s="66">
        <f t="shared" si="27"/>
        <v>8950</v>
      </c>
      <c r="I153" s="65">
        <f t="shared" si="27"/>
        <v>0</v>
      </c>
      <c r="J153" s="66">
        <f t="shared" si="27"/>
        <v>7218</v>
      </c>
      <c r="K153" s="65">
        <f t="shared" si="27"/>
        <v>0</v>
      </c>
      <c r="L153" s="66">
        <f t="shared" si="27"/>
        <v>7218</v>
      </c>
    </row>
    <row r="154" spans="1:12" ht="13.5" customHeight="1">
      <c r="A154" s="57"/>
      <c r="B154" s="113"/>
      <c r="C154" s="59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1:12" ht="12.75">
      <c r="A155" s="57"/>
      <c r="B155" s="115">
        <v>5.051</v>
      </c>
      <c r="C155" s="59" t="s">
        <v>56</v>
      </c>
      <c r="D155" s="100"/>
      <c r="E155" s="100"/>
      <c r="F155" s="100"/>
      <c r="G155" s="100"/>
      <c r="H155" s="100"/>
      <c r="I155" s="100"/>
      <c r="J155" s="100"/>
      <c r="K155" s="100"/>
      <c r="L155" s="100"/>
    </row>
    <row r="156" spans="1:12" ht="12.75">
      <c r="A156" s="57"/>
      <c r="B156" s="129">
        <v>45</v>
      </c>
      <c r="C156" s="62" t="s">
        <v>33</v>
      </c>
      <c r="D156" s="100"/>
      <c r="E156" s="100"/>
      <c r="F156" s="100"/>
      <c r="G156" s="100"/>
      <c r="H156" s="100"/>
      <c r="I156" s="100"/>
      <c r="J156" s="100"/>
      <c r="K156" s="100"/>
      <c r="L156" s="100"/>
    </row>
    <row r="157" spans="1:12" ht="25.5">
      <c r="A157" s="57"/>
      <c r="B157" s="76" t="s">
        <v>59</v>
      </c>
      <c r="C157" s="62" t="s">
        <v>60</v>
      </c>
      <c r="D157" s="63">
        <v>0</v>
      </c>
      <c r="E157" s="63">
        <v>0</v>
      </c>
      <c r="F157" s="102" t="s">
        <v>281</v>
      </c>
      <c r="G157" s="64" t="s">
        <v>281</v>
      </c>
      <c r="H157" s="63">
        <v>0</v>
      </c>
      <c r="I157" s="63">
        <v>0</v>
      </c>
      <c r="J157" s="64">
        <v>1</v>
      </c>
      <c r="K157" s="63">
        <v>0</v>
      </c>
      <c r="L157" s="64">
        <f aca="true" t="shared" si="28" ref="L157:L162">SUM(J157:K157)</f>
        <v>1</v>
      </c>
    </row>
    <row r="158" spans="1:12" ht="25.5">
      <c r="A158" s="57"/>
      <c r="B158" s="76" t="s">
        <v>61</v>
      </c>
      <c r="C158" s="62" t="s">
        <v>160</v>
      </c>
      <c r="D158" s="64">
        <v>39998</v>
      </c>
      <c r="E158" s="63">
        <v>0</v>
      </c>
      <c r="F158" s="64" t="s">
        <v>281</v>
      </c>
      <c r="G158" s="64" t="s">
        <v>281</v>
      </c>
      <c r="H158" s="63">
        <v>0</v>
      </c>
      <c r="I158" s="63">
        <v>0</v>
      </c>
      <c r="J158" s="64">
        <v>1</v>
      </c>
      <c r="K158" s="63">
        <v>0</v>
      </c>
      <c r="L158" s="64">
        <f t="shared" si="28"/>
        <v>1</v>
      </c>
    </row>
    <row r="159" spans="1:12" ht="25.5">
      <c r="A159" s="57"/>
      <c r="B159" s="76" t="s">
        <v>63</v>
      </c>
      <c r="C159" s="62" t="s">
        <v>267</v>
      </c>
      <c r="D159" s="77">
        <v>0</v>
      </c>
      <c r="E159" s="77">
        <v>0</v>
      </c>
      <c r="F159" s="79">
        <v>50000</v>
      </c>
      <c r="G159" s="79" t="s">
        <v>281</v>
      </c>
      <c r="H159" s="79">
        <v>50000</v>
      </c>
      <c r="I159" s="77">
        <v>0</v>
      </c>
      <c r="J159" s="79">
        <v>11800</v>
      </c>
      <c r="K159" s="77">
        <v>0</v>
      </c>
      <c r="L159" s="79">
        <f t="shared" si="28"/>
        <v>11800</v>
      </c>
    </row>
    <row r="160" spans="1:12" ht="25.5">
      <c r="A160" s="57"/>
      <c r="B160" s="76" t="s">
        <v>264</v>
      </c>
      <c r="C160" s="62" t="s">
        <v>268</v>
      </c>
      <c r="D160" s="63">
        <v>0</v>
      </c>
      <c r="E160" s="63">
        <v>0</v>
      </c>
      <c r="F160" s="64">
        <v>20000</v>
      </c>
      <c r="G160" s="64" t="s">
        <v>281</v>
      </c>
      <c r="H160" s="64">
        <v>20000</v>
      </c>
      <c r="I160" s="63">
        <v>0</v>
      </c>
      <c r="J160" s="64">
        <v>20000</v>
      </c>
      <c r="K160" s="63">
        <v>0</v>
      </c>
      <c r="L160" s="64">
        <f t="shared" si="28"/>
        <v>20000</v>
      </c>
    </row>
    <row r="161" spans="1:12" ht="25.5">
      <c r="A161" s="57"/>
      <c r="B161" s="76" t="s">
        <v>265</v>
      </c>
      <c r="C161" s="62" t="s">
        <v>269</v>
      </c>
      <c r="D161" s="63">
        <v>0</v>
      </c>
      <c r="E161" s="63">
        <v>0</v>
      </c>
      <c r="F161" s="64">
        <v>15000</v>
      </c>
      <c r="G161" s="64" t="s">
        <v>281</v>
      </c>
      <c r="H161" s="64">
        <v>15000</v>
      </c>
      <c r="I161" s="63">
        <v>0</v>
      </c>
      <c r="J161" s="64">
        <v>20000</v>
      </c>
      <c r="K161" s="63">
        <v>0</v>
      </c>
      <c r="L161" s="64">
        <f t="shared" si="28"/>
        <v>20000</v>
      </c>
    </row>
    <row r="162" spans="1:12" ht="25.5">
      <c r="A162" s="57"/>
      <c r="B162" s="76" t="s">
        <v>266</v>
      </c>
      <c r="C162" s="62" t="s">
        <v>270</v>
      </c>
      <c r="D162" s="63">
        <v>0</v>
      </c>
      <c r="E162" s="63">
        <v>0</v>
      </c>
      <c r="F162" s="64">
        <v>5000</v>
      </c>
      <c r="G162" s="64" t="s">
        <v>281</v>
      </c>
      <c r="H162" s="64">
        <v>5000</v>
      </c>
      <c r="I162" s="63">
        <v>0</v>
      </c>
      <c r="J162" s="64">
        <v>1</v>
      </c>
      <c r="K162" s="63">
        <v>0</v>
      </c>
      <c r="L162" s="64">
        <f t="shared" si="28"/>
        <v>1</v>
      </c>
    </row>
    <row r="163" spans="1:12" ht="12.75">
      <c r="A163" s="57" t="s">
        <v>20</v>
      </c>
      <c r="B163" s="129">
        <v>45</v>
      </c>
      <c r="C163" s="62" t="s">
        <v>33</v>
      </c>
      <c r="D163" s="66">
        <f aca="true" t="shared" si="29" ref="D163:I163">SUM(D157:D162)</f>
        <v>39998</v>
      </c>
      <c r="E163" s="65">
        <f t="shared" si="29"/>
        <v>0</v>
      </c>
      <c r="F163" s="66">
        <f t="shared" si="29"/>
        <v>90000</v>
      </c>
      <c r="G163" s="65">
        <f t="shared" si="29"/>
        <v>0</v>
      </c>
      <c r="H163" s="66">
        <f t="shared" si="29"/>
        <v>90000</v>
      </c>
      <c r="I163" s="65">
        <f t="shared" si="29"/>
        <v>0</v>
      </c>
      <c r="J163" s="66">
        <f>SUM(J157:J162)</f>
        <v>51803</v>
      </c>
      <c r="K163" s="65">
        <f>SUM(K157:K162)</f>
        <v>0</v>
      </c>
      <c r="L163" s="66">
        <f>SUM(L157:L162)</f>
        <v>51803</v>
      </c>
    </row>
    <row r="164" spans="1:12" ht="10.5" customHeight="1">
      <c r="A164" s="57"/>
      <c r="B164" s="129"/>
      <c r="C164" s="62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1:12" ht="9.75" customHeight="1" hidden="1">
      <c r="A165" s="57"/>
      <c r="B165" s="129"/>
      <c r="C165" s="62"/>
      <c r="D165" s="98"/>
      <c r="E165" s="98"/>
      <c r="F165" s="98"/>
      <c r="G165" s="98"/>
      <c r="H165" s="98"/>
      <c r="I165" s="98"/>
      <c r="J165" s="98"/>
      <c r="K165" s="79"/>
      <c r="L165" s="98"/>
    </row>
    <row r="166" spans="1:12" ht="12.75">
      <c r="A166" s="57"/>
      <c r="B166" s="104">
        <v>48</v>
      </c>
      <c r="C166" s="62" t="s">
        <v>35</v>
      </c>
      <c r="D166" s="98"/>
      <c r="E166" s="98"/>
      <c r="F166" s="98"/>
      <c r="G166" s="98"/>
      <c r="H166" s="98"/>
      <c r="I166" s="98"/>
      <c r="J166" s="98"/>
      <c r="K166" s="79"/>
      <c r="L166" s="98"/>
    </row>
    <row r="167" spans="1:12" ht="25.5">
      <c r="A167" s="57"/>
      <c r="B167" s="76" t="s">
        <v>62</v>
      </c>
      <c r="C167" s="62" t="s">
        <v>60</v>
      </c>
      <c r="D167" s="79">
        <v>5052</v>
      </c>
      <c r="E167" s="77">
        <v>0</v>
      </c>
      <c r="F167" s="98" t="s">
        <v>281</v>
      </c>
      <c r="G167" s="79" t="s">
        <v>281</v>
      </c>
      <c r="H167" s="77">
        <v>0</v>
      </c>
      <c r="I167" s="77">
        <v>0</v>
      </c>
      <c r="J167" s="130">
        <v>1</v>
      </c>
      <c r="K167" s="130">
        <v>0</v>
      </c>
      <c r="L167" s="130">
        <f>SUM(J167:K167)</f>
        <v>1</v>
      </c>
    </row>
    <row r="168" spans="1:12" ht="25.5">
      <c r="A168" s="57"/>
      <c r="B168" s="76" t="s">
        <v>65</v>
      </c>
      <c r="C168" s="62" t="s">
        <v>158</v>
      </c>
      <c r="D168" s="77">
        <v>0</v>
      </c>
      <c r="E168" s="77">
        <v>0</v>
      </c>
      <c r="F168" s="98">
        <v>5000</v>
      </c>
      <c r="G168" s="79" t="s">
        <v>281</v>
      </c>
      <c r="H168" s="79">
        <v>5000</v>
      </c>
      <c r="I168" s="77">
        <v>0</v>
      </c>
      <c r="J168" s="130">
        <v>1</v>
      </c>
      <c r="K168" s="130">
        <v>0</v>
      </c>
      <c r="L168" s="130">
        <f>SUM(J168:K168)</f>
        <v>1</v>
      </c>
    </row>
    <row r="169" spans="1:12" ht="25.5">
      <c r="A169" s="57"/>
      <c r="B169" s="76" t="s">
        <v>170</v>
      </c>
      <c r="C169" s="62" t="s">
        <v>160</v>
      </c>
      <c r="D169" s="77">
        <v>0</v>
      </c>
      <c r="E169" s="77">
        <v>0</v>
      </c>
      <c r="F169" s="79" t="s">
        <v>281</v>
      </c>
      <c r="G169" s="79" t="s">
        <v>281</v>
      </c>
      <c r="H169" s="77">
        <v>0</v>
      </c>
      <c r="I169" s="77">
        <v>0</v>
      </c>
      <c r="J169" s="130">
        <v>1</v>
      </c>
      <c r="K169" s="130">
        <v>0</v>
      </c>
      <c r="L169" s="130">
        <f>SUM(J169:K169)</f>
        <v>1</v>
      </c>
    </row>
    <row r="170" spans="1:12" ht="25.5">
      <c r="A170" s="57"/>
      <c r="B170" s="76" t="s">
        <v>271</v>
      </c>
      <c r="C170" s="62" t="s">
        <v>272</v>
      </c>
      <c r="D170" s="80">
        <v>0</v>
      </c>
      <c r="E170" s="80">
        <v>0</v>
      </c>
      <c r="F170" s="82">
        <v>1000</v>
      </c>
      <c r="G170" s="82" t="s">
        <v>281</v>
      </c>
      <c r="H170" s="82">
        <v>1000</v>
      </c>
      <c r="I170" s="80">
        <v>0</v>
      </c>
      <c r="J170" s="131">
        <v>1</v>
      </c>
      <c r="K170" s="131">
        <v>0</v>
      </c>
      <c r="L170" s="131">
        <f>SUM(J170:K170)</f>
        <v>1</v>
      </c>
    </row>
    <row r="171" spans="1:12" ht="12.75">
      <c r="A171" s="57" t="s">
        <v>20</v>
      </c>
      <c r="B171" s="104">
        <v>48</v>
      </c>
      <c r="C171" s="62" t="s">
        <v>35</v>
      </c>
      <c r="D171" s="82">
        <f aca="true" t="shared" si="30" ref="D171:I171">SUM(D167:D170)</f>
        <v>5052</v>
      </c>
      <c r="E171" s="80">
        <f t="shared" si="30"/>
        <v>0</v>
      </c>
      <c r="F171" s="82">
        <f t="shared" si="30"/>
        <v>6000</v>
      </c>
      <c r="G171" s="80">
        <f t="shared" si="30"/>
        <v>0</v>
      </c>
      <c r="H171" s="82">
        <f t="shared" si="30"/>
        <v>6000</v>
      </c>
      <c r="I171" s="80">
        <f t="shared" si="30"/>
        <v>0</v>
      </c>
      <c r="J171" s="131">
        <f>SUM(J167:J170)</f>
        <v>4</v>
      </c>
      <c r="K171" s="131">
        <f>SUM(K167:K170)</f>
        <v>0</v>
      </c>
      <c r="L171" s="131">
        <f>SUM(L167:L170)</f>
        <v>4</v>
      </c>
    </row>
    <row r="172" spans="1:12" ht="12.75">
      <c r="A172" s="57" t="s">
        <v>20</v>
      </c>
      <c r="B172" s="115">
        <v>5.051</v>
      </c>
      <c r="C172" s="59" t="s">
        <v>56</v>
      </c>
      <c r="D172" s="66">
        <f>D171+D163</f>
        <v>45050</v>
      </c>
      <c r="E172" s="65">
        <f aca="true" t="shared" si="31" ref="E172:L172">E171+E163</f>
        <v>0</v>
      </c>
      <c r="F172" s="66">
        <f t="shared" si="31"/>
        <v>96000</v>
      </c>
      <c r="G172" s="65">
        <f t="shared" si="31"/>
        <v>0</v>
      </c>
      <c r="H172" s="66">
        <f t="shared" si="31"/>
        <v>96000</v>
      </c>
      <c r="I172" s="65">
        <f t="shared" si="31"/>
        <v>0</v>
      </c>
      <c r="J172" s="66">
        <f t="shared" si="31"/>
        <v>51807</v>
      </c>
      <c r="K172" s="65">
        <f t="shared" si="31"/>
        <v>0</v>
      </c>
      <c r="L172" s="66">
        <f t="shared" si="31"/>
        <v>51807</v>
      </c>
    </row>
    <row r="173" spans="1:12" ht="9.75" customHeight="1">
      <c r="A173" s="57"/>
      <c r="B173" s="115"/>
      <c r="C173" s="59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1:12" ht="12.75">
      <c r="A174" s="57"/>
      <c r="B174" s="115">
        <v>5.053</v>
      </c>
      <c r="C174" s="59" t="s">
        <v>47</v>
      </c>
      <c r="D174" s="98"/>
      <c r="E174" s="98"/>
      <c r="F174" s="98"/>
      <c r="G174" s="98"/>
      <c r="H174" s="98"/>
      <c r="I174" s="98"/>
      <c r="J174" s="98"/>
      <c r="K174" s="98"/>
      <c r="L174" s="98"/>
    </row>
    <row r="175" spans="1:12" ht="12.75">
      <c r="A175" s="57"/>
      <c r="B175" s="132">
        <v>45</v>
      </c>
      <c r="C175" s="62" t="s">
        <v>33</v>
      </c>
      <c r="D175" s="98"/>
      <c r="E175" s="98"/>
      <c r="F175" s="98"/>
      <c r="G175" s="98"/>
      <c r="H175" s="98"/>
      <c r="I175" s="98"/>
      <c r="J175" s="98"/>
      <c r="K175" s="98"/>
      <c r="L175" s="98"/>
    </row>
    <row r="176" spans="1:12" ht="25.5">
      <c r="A176" s="57"/>
      <c r="B176" s="114" t="s">
        <v>63</v>
      </c>
      <c r="C176" s="62" t="s">
        <v>64</v>
      </c>
      <c r="D176" s="77">
        <v>0</v>
      </c>
      <c r="E176" s="98">
        <v>1511</v>
      </c>
      <c r="F176" s="79" t="s">
        <v>281</v>
      </c>
      <c r="G176" s="98">
        <v>1125</v>
      </c>
      <c r="H176" s="77">
        <v>0</v>
      </c>
      <c r="I176" s="98">
        <v>1125</v>
      </c>
      <c r="J176" s="77">
        <v>0</v>
      </c>
      <c r="K176" s="98">
        <v>796</v>
      </c>
      <c r="L176" s="98">
        <f>SUM(J176:K176)</f>
        <v>796</v>
      </c>
    </row>
    <row r="177" spans="1:12" ht="9.75" customHeight="1">
      <c r="A177" s="57"/>
      <c r="B177" s="114"/>
      <c r="C177" s="62"/>
      <c r="D177" s="98"/>
      <c r="E177" s="98"/>
      <c r="F177" s="98"/>
      <c r="G177" s="98"/>
      <c r="H177" s="98"/>
      <c r="I177" s="98"/>
      <c r="J177" s="79"/>
      <c r="K177" s="98"/>
      <c r="L177" s="98"/>
    </row>
    <row r="178" spans="1:12" ht="12.75">
      <c r="A178" s="57"/>
      <c r="B178" s="104">
        <v>48</v>
      </c>
      <c r="C178" s="62" t="s">
        <v>35</v>
      </c>
      <c r="D178" s="98"/>
      <c r="E178" s="98"/>
      <c r="F178" s="98"/>
      <c r="G178" s="98"/>
      <c r="H178" s="98"/>
      <c r="I178" s="98"/>
      <c r="J178" s="79"/>
      <c r="K178" s="98"/>
      <c r="L178" s="98"/>
    </row>
    <row r="179" spans="1:12" ht="25.5">
      <c r="A179" s="57"/>
      <c r="B179" s="114" t="s">
        <v>65</v>
      </c>
      <c r="C179" s="62" t="s">
        <v>64</v>
      </c>
      <c r="D179" s="80">
        <v>0</v>
      </c>
      <c r="E179" s="105">
        <v>243</v>
      </c>
      <c r="F179" s="82" t="s">
        <v>281</v>
      </c>
      <c r="G179" s="98">
        <v>170</v>
      </c>
      <c r="H179" s="80">
        <v>0</v>
      </c>
      <c r="I179" s="98">
        <v>170</v>
      </c>
      <c r="J179" s="80">
        <v>0</v>
      </c>
      <c r="K179" s="98">
        <v>170</v>
      </c>
      <c r="L179" s="98">
        <f>SUM(J179:K179)</f>
        <v>170</v>
      </c>
    </row>
    <row r="180" spans="1:12" ht="12.75">
      <c r="A180" s="57" t="s">
        <v>20</v>
      </c>
      <c r="B180" s="115">
        <v>5.053</v>
      </c>
      <c r="C180" s="59" t="s">
        <v>47</v>
      </c>
      <c r="D180" s="65">
        <f aca="true" t="shared" si="32" ref="D180:L180">SUM(D176:D179)</f>
        <v>0</v>
      </c>
      <c r="E180" s="103">
        <f t="shared" si="32"/>
        <v>1754</v>
      </c>
      <c r="F180" s="65">
        <f t="shared" si="32"/>
        <v>0</v>
      </c>
      <c r="G180" s="103">
        <f t="shared" si="32"/>
        <v>1295</v>
      </c>
      <c r="H180" s="65">
        <f t="shared" si="32"/>
        <v>0</v>
      </c>
      <c r="I180" s="103">
        <f t="shared" si="32"/>
        <v>1295</v>
      </c>
      <c r="J180" s="65">
        <f t="shared" si="32"/>
        <v>0</v>
      </c>
      <c r="K180" s="103">
        <f t="shared" si="32"/>
        <v>966</v>
      </c>
      <c r="L180" s="103">
        <f t="shared" si="32"/>
        <v>966</v>
      </c>
    </row>
    <row r="181" spans="1:12" ht="9.75" customHeight="1">
      <c r="A181" s="57"/>
      <c r="B181" s="115"/>
      <c r="C181" s="5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1:12" ht="12.75">
      <c r="A182" s="57"/>
      <c r="B182" s="115">
        <v>5.8</v>
      </c>
      <c r="C182" s="59" t="s">
        <v>50</v>
      </c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1:12" ht="12.75">
      <c r="A183" s="57"/>
      <c r="B183" s="129">
        <v>44</v>
      </c>
      <c r="C183" s="62" t="s">
        <v>25</v>
      </c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1:12" ht="25.5">
      <c r="A184" s="70"/>
      <c r="B184" s="133" t="s">
        <v>66</v>
      </c>
      <c r="C184" s="117" t="s">
        <v>67</v>
      </c>
      <c r="D184" s="80">
        <v>0</v>
      </c>
      <c r="E184" s="80">
        <v>0</v>
      </c>
      <c r="F184" s="105" t="s">
        <v>281</v>
      </c>
      <c r="G184" s="82" t="s">
        <v>281</v>
      </c>
      <c r="H184" s="80">
        <v>0</v>
      </c>
      <c r="I184" s="80">
        <v>0</v>
      </c>
      <c r="J184" s="131">
        <v>1</v>
      </c>
      <c r="K184" s="80">
        <v>0</v>
      </c>
      <c r="L184" s="82">
        <f>SUM(J184:K184)</f>
        <v>1</v>
      </c>
    </row>
    <row r="185" spans="1:12" ht="25.5">
      <c r="A185" s="57"/>
      <c r="B185" s="134" t="s">
        <v>288</v>
      </c>
      <c r="C185" s="135" t="s">
        <v>289</v>
      </c>
      <c r="D185" s="77">
        <v>0</v>
      </c>
      <c r="E185" s="77">
        <v>0</v>
      </c>
      <c r="F185" s="77">
        <v>0</v>
      </c>
      <c r="G185" s="77">
        <v>0</v>
      </c>
      <c r="H185" s="77">
        <v>0</v>
      </c>
      <c r="I185" s="77">
        <v>0</v>
      </c>
      <c r="J185" s="79">
        <v>1148</v>
      </c>
      <c r="K185" s="77">
        <v>0</v>
      </c>
      <c r="L185" s="79">
        <f>SUM(J185:K185)</f>
        <v>1148</v>
      </c>
    </row>
    <row r="186" spans="1:12" ht="25.5">
      <c r="A186" s="57"/>
      <c r="B186" s="134" t="s">
        <v>292</v>
      </c>
      <c r="C186" s="135" t="s">
        <v>293</v>
      </c>
      <c r="D186" s="80" t="s">
        <v>203</v>
      </c>
      <c r="E186" s="80" t="s">
        <v>203</v>
      </c>
      <c r="F186" s="80" t="s">
        <v>203</v>
      </c>
      <c r="G186" s="80" t="s">
        <v>203</v>
      </c>
      <c r="H186" s="80" t="s">
        <v>203</v>
      </c>
      <c r="I186" s="80" t="s">
        <v>203</v>
      </c>
      <c r="J186" s="82">
        <v>6240</v>
      </c>
      <c r="K186" s="80"/>
      <c r="L186" s="82">
        <f>SUM(J186:K186)</f>
        <v>6240</v>
      </c>
    </row>
    <row r="187" spans="1:12" ht="12.75">
      <c r="A187" s="57" t="s">
        <v>20</v>
      </c>
      <c r="B187" s="115">
        <v>5.8</v>
      </c>
      <c r="C187" s="59" t="s">
        <v>50</v>
      </c>
      <c r="D187" s="80">
        <f aca="true" t="shared" si="33" ref="D187:I187">SUM(D184:D185)</f>
        <v>0</v>
      </c>
      <c r="E187" s="80">
        <f t="shared" si="33"/>
        <v>0</v>
      </c>
      <c r="F187" s="80">
        <f t="shared" si="33"/>
        <v>0</v>
      </c>
      <c r="G187" s="80">
        <f t="shared" si="33"/>
        <v>0</v>
      </c>
      <c r="H187" s="80">
        <f t="shared" si="33"/>
        <v>0</v>
      </c>
      <c r="I187" s="80">
        <f t="shared" si="33"/>
        <v>0</v>
      </c>
      <c r="J187" s="82">
        <f>SUM(J184:J186)</f>
        <v>7389</v>
      </c>
      <c r="K187" s="80">
        <f>SUM(K184:K185)</f>
        <v>0</v>
      </c>
      <c r="L187" s="82">
        <f>SUM(L184:L186)</f>
        <v>7389</v>
      </c>
    </row>
    <row r="188" spans="1:12" ht="25.5">
      <c r="A188" s="57" t="s">
        <v>20</v>
      </c>
      <c r="B188" s="99">
        <v>5</v>
      </c>
      <c r="C188" s="62" t="s">
        <v>57</v>
      </c>
      <c r="D188" s="103">
        <f aca="true" t="shared" si="34" ref="D188:L188">D172+D153+D180+D187</f>
        <v>53706</v>
      </c>
      <c r="E188" s="103">
        <f t="shared" si="34"/>
        <v>1754</v>
      </c>
      <c r="F188" s="103">
        <f t="shared" si="34"/>
        <v>104950</v>
      </c>
      <c r="G188" s="103">
        <f t="shared" si="34"/>
        <v>1295</v>
      </c>
      <c r="H188" s="103">
        <f t="shared" si="34"/>
        <v>104950</v>
      </c>
      <c r="I188" s="103">
        <f t="shared" si="34"/>
        <v>1295</v>
      </c>
      <c r="J188" s="66">
        <f t="shared" si="34"/>
        <v>66414</v>
      </c>
      <c r="K188" s="103">
        <f t="shared" si="34"/>
        <v>966</v>
      </c>
      <c r="L188" s="103">
        <f t="shared" si="34"/>
        <v>67380</v>
      </c>
    </row>
    <row r="189" spans="1:12" ht="10.5" customHeight="1">
      <c r="A189" s="57"/>
      <c r="B189" s="99"/>
      <c r="C189" s="62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1:12" ht="12.75">
      <c r="A190" s="57"/>
      <c r="B190" s="57">
        <v>80</v>
      </c>
      <c r="C190" s="62" t="s">
        <v>31</v>
      </c>
      <c r="D190" s="100"/>
      <c r="E190" s="100"/>
      <c r="F190" s="100"/>
      <c r="G190" s="100"/>
      <c r="H190" s="100"/>
      <c r="I190" s="100"/>
      <c r="J190" s="100"/>
      <c r="K190" s="100"/>
      <c r="L190" s="100"/>
    </row>
    <row r="191" spans="1:12" ht="12.75">
      <c r="A191" s="57"/>
      <c r="B191" s="115">
        <v>80.001</v>
      </c>
      <c r="C191" s="59" t="s">
        <v>45</v>
      </c>
      <c r="D191" s="100"/>
      <c r="E191" s="100"/>
      <c r="F191" s="100"/>
      <c r="G191" s="100"/>
      <c r="H191" s="100"/>
      <c r="I191" s="100"/>
      <c r="J191" s="100"/>
      <c r="K191" s="100"/>
      <c r="L191" s="100"/>
    </row>
    <row r="192" spans="1:12" ht="12.75">
      <c r="A192" s="57"/>
      <c r="B192" s="136">
        <v>44</v>
      </c>
      <c r="C192" s="62" t="s">
        <v>25</v>
      </c>
      <c r="D192" s="100"/>
      <c r="E192" s="100"/>
      <c r="F192" s="100"/>
      <c r="G192" s="100"/>
      <c r="H192" s="100"/>
      <c r="I192" s="100"/>
      <c r="J192" s="100"/>
      <c r="K192" s="100"/>
      <c r="L192" s="100"/>
    </row>
    <row r="193" spans="1:12" ht="25.5">
      <c r="A193" s="57"/>
      <c r="B193" s="76" t="s">
        <v>68</v>
      </c>
      <c r="C193" s="62" t="s">
        <v>46</v>
      </c>
      <c r="D193" s="137">
        <v>5717</v>
      </c>
      <c r="E193" s="137">
        <v>16292</v>
      </c>
      <c r="F193" s="102">
        <v>6950</v>
      </c>
      <c r="G193" s="102">
        <v>10447</v>
      </c>
      <c r="H193" s="102">
        <v>6950</v>
      </c>
      <c r="I193" s="102">
        <v>11523</v>
      </c>
      <c r="J193" s="64">
        <v>5102</v>
      </c>
      <c r="K193" s="102">
        <v>12538</v>
      </c>
      <c r="L193" s="102">
        <f aca="true" t="shared" si="35" ref="L193:L199">SUM(J193:K193)</f>
        <v>17640</v>
      </c>
    </row>
    <row r="194" spans="1:12" ht="25.5">
      <c r="A194" s="57"/>
      <c r="B194" s="76" t="s">
        <v>69</v>
      </c>
      <c r="C194" s="62" t="s">
        <v>55</v>
      </c>
      <c r="D194" s="137">
        <v>4326</v>
      </c>
      <c r="E194" s="138">
        <v>0</v>
      </c>
      <c r="F194" s="102">
        <v>6032</v>
      </c>
      <c r="G194" s="64" t="s">
        <v>281</v>
      </c>
      <c r="H194" s="102">
        <v>6032</v>
      </c>
      <c r="I194" s="63">
        <v>0</v>
      </c>
      <c r="J194" s="64">
        <v>2612</v>
      </c>
      <c r="K194" s="63">
        <v>0</v>
      </c>
      <c r="L194" s="64">
        <f t="shared" si="35"/>
        <v>2612</v>
      </c>
    </row>
    <row r="195" spans="1:12" ht="25.5">
      <c r="A195" s="57"/>
      <c r="B195" s="76" t="s">
        <v>70</v>
      </c>
      <c r="C195" s="62" t="s">
        <v>28</v>
      </c>
      <c r="D195" s="137">
        <v>949</v>
      </c>
      <c r="E195" s="137">
        <v>63</v>
      </c>
      <c r="F195" s="102">
        <v>700</v>
      </c>
      <c r="G195" s="102">
        <v>57</v>
      </c>
      <c r="H195" s="102">
        <v>700</v>
      </c>
      <c r="I195" s="102">
        <v>57</v>
      </c>
      <c r="J195" s="64">
        <v>1</v>
      </c>
      <c r="K195" s="102">
        <v>57</v>
      </c>
      <c r="L195" s="102">
        <f t="shared" si="35"/>
        <v>58</v>
      </c>
    </row>
    <row r="196" spans="1:12" ht="25.5">
      <c r="A196" s="57"/>
      <c r="B196" s="76" t="s">
        <v>71</v>
      </c>
      <c r="C196" s="62" t="s">
        <v>30</v>
      </c>
      <c r="D196" s="102">
        <v>3299</v>
      </c>
      <c r="E196" s="102">
        <v>122</v>
      </c>
      <c r="F196" s="102">
        <v>2500</v>
      </c>
      <c r="G196" s="102">
        <v>110</v>
      </c>
      <c r="H196" s="102">
        <v>2500</v>
      </c>
      <c r="I196" s="102">
        <v>110</v>
      </c>
      <c r="J196" s="64">
        <v>302</v>
      </c>
      <c r="K196" s="102">
        <v>125</v>
      </c>
      <c r="L196" s="102">
        <f t="shared" si="35"/>
        <v>427</v>
      </c>
    </row>
    <row r="197" spans="1:12" ht="25.5">
      <c r="A197" s="57"/>
      <c r="B197" s="76" t="s">
        <v>187</v>
      </c>
      <c r="C197" s="62" t="s">
        <v>188</v>
      </c>
      <c r="D197" s="79">
        <v>199</v>
      </c>
      <c r="E197" s="77">
        <v>0</v>
      </c>
      <c r="F197" s="79">
        <v>200</v>
      </c>
      <c r="G197" s="79" t="s">
        <v>281</v>
      </c>
      <c r="H197" s="79">
        <v>200</v>
      </c>
      <c r="I197" s="77">
        <v>0</v>
      </c>
      <c r="J197" s="64">
        <v>1</v>
      </c>
      <c r="K197" s="77">
        <v>0</v>
      </c>
      <c r="L197" s="64">
        <f t="shared" si="35"/>
        <v>1</v>
      </c>
    </row>
    <row r="198" spans="1:12" ht="25.5">
      <c r="A198" s="57"/>
      <c r="B198" s="76" t="s">
        <v>189</v>
      </c>
      <c r="C198" s="62" t="s">
        <v>53</v>
      </c>
      <c r="D198" s="79">
        <v>1146</v>
      </c>
      <c r="E198" s="77">
        <v>0</v>
      </c>
      <c r="F198" s="79">
        <v>500</v>
      </c>
      <c r="G198" s="79" t="s">
        <v>281</v>
      </c>
      <c r="H198" s="79">
        <v>500</v>
      </c>
      <c r="I198" s="77">
        <v>0</v>
      </c>
      <c r="J198" s="64">
        <v>1</v>
      </c>
      <c r="K198" s="77">
        <v>0</v>
      </c>
      <c r="L198" s="64">
        <f t="shared" si="35"/>
        <v>1</v>
      </c>
    </row>
    <row r="199" spans="1:12" ht="25.5">
      <c r="A199" s="57"/>
      <c r="B199" s="76" t="s">
        <v>72</v>
      </c>
      <c r="C199" s="62" t="s">
        <v>73</v>
      </c>
      <c r="D199" s="102">
        <v>799</v>
      </c>
      <c r="E199" s="102">
        <v>364</v>
      </c>
      <c r="F199" s="102">
        <v>650</v>
      </c>
      <c r="G199" s="102">
        <v>329</v>
      </c>
      <c r="H199" s="102">
        <v>650</v>
      </c>
      <c r="I199" s="102">
        <v>329</v>
      </c>
      <c r="J199" s="64">
        <v>1</v>
      </c>
      <c r="K199" s="102">
        <v>330</v>
      </c>
      <c r="L199" s="102">
        <f t="shared" si="35"/>
        <v>331</v>
      </c>
    </row>
    <row r="200" spans="1:12" ht="12.75">
      <c r="A200" s="57" t="s">
        <v>20</v>
      </c>
      <c r="B200" s="136">
        <v>44</v>
      </c>
      <c r="C200" s="62" t="s">
        <v>25</v>
      </c>
      <c r="D200" s="66">
        <f aca="true" t="shared" si="36" ref="D200:L200">SUM(D193:D199)</f>
        <v>16435</v>
      </c>
      <c r="E200" s="66">
        <f t="shared" si="36"/>
        <v>16841</v>
      </c>
      <c r="F200" s="66">
        <f t="shared" si="36"/>
        <v>17532</v>
      </c>
      <c r="G200" s="66">
        <f t="shared" si="36"/>
        <v>10943</v>
      </c>
      <c r="H200" s="66">
        <f t="shared" si="36"/>
        <v>17532</v>
      </c>
      <c r="I200" s="66">
        <f t="shared" si="36"/>
        <v>12019</v>
      </c>
      <c r="J200" s="66">
        <f t="shared" si="36"/>
        <v>8020</v>
      </c>
      <c r="K200" s="66">
        <f t="shared" si="36"/>
        <v>13050</v>
      </c>
      <c r="L200" s="66">
        <f t="shared" si="36"/>
        <v>21070</v>
      </c>
    </row>
    <row r="201" spans="1:12" ht="10.5" customHeight="1">
      <c r="A201" s="57"/>
      <c r="B201" s="139"/>
      <c r="C201" s="62"/>
      <c r="D201" s="98"/>
      <c r="E201" s="98"/>
      <c r="F201" s="98"/>
      <c r="G201" s="98"/>
      <c r="H201" s="98"/>
      <c r="I201" s="98"/>
      <c r="J201" s="98"/>
      <c r="K201" s="98"/>
      <c r="L201" s="98"/>
    </row>
    <row r="202" spans="1:12" ht="12.75">
      <c r="A202" s="57"/>
      <c r="B202" s="136">
        <v>48</v>
      </c>
      <c r="C202" s="62" t="s">
        <v>35</v>
      </c>
      <c r="D202" s="98"/>
      <c r="E202" s="98"/>
      <c r="F202" s="98"/>
      <c r="G202" s="98"/>
      <c r="H202" s="98"/>
      <c r="I202" s="98"/>
      <c r="J202" s="98"/>
      <c r="K202" s="98"/>
      <c r="L202" s="98"/>
    </row>
    <row r="203" spans="1:12" ht="25.5">
      <c r="A203" s="57"/>
      <c r="B203" s="76" t="s">
        <v>74</v>
      </c>
      <c r="C203" s="62" t="s">
        <v>46</v>
      </c>
      <c r="D203" s="98">
        <v>6028</v>
      </c>
      <c r="E203" s="98">
        <v>5182</v>
      </c>
      <c r="F203" s="98">
        <v>7575</v>
      </c>
      <c r="G203" s="98">
        <v>3269</v>
      </c>
      <c r="H203" s="98">
        <v>7575</v>
      </c>
      <c r="I203" s="98">
        <v>3824</v>
      </c>
      <c r="J203" s="79">
        <v>5279</v>
      </c>
      <c r="K203" s="98">
        <v>5518</v>
      </c>
      <c r="L203" s="98">
        <f>SUM(J203:K203)</f>
        <v>10797</v>
      </c>
    </row>
    <row r="204" spans="1:12" ht="25.5">
      <c r="A204" s="57"/>
      <c r="B204" s="76" t="s">
        <v>134</v>
      </c>
      <c r="C204" s="62" t="s">
        <v>55</v>
      </c>
      <c r="D204" s="98">
        <v>1349</v>
      </c>
      <c r="E204" s="77">
        <v>0</v>
      </c>
      <c r="F204" s="98">
        <v>1494</v>
      </c>
      <c r="G204" s="79" t="s">
        <v>281</v>
      </c>
      <c r="H204" s="98">
        <v>1494</v>
      </c>
      <c r="I204" s="77">
        <v>0</v>
      </c>
      <c r="J204" s="79">
        <v>854</v>
      </c>
      <c r="K204" s="77">
        <v>0</v>
      </c>
      <c r="L204" s="79">
        <f>SUM(J204:K204)</f>
        <v>854</v>
      </c>
    </row>
    <row r="205" spans="1:12" ht="25.5">
      <c r="A205" s="57"/>
      <c r="B205" s="76" t="s">
        <v>75</v>
      </c>
      <c r="C205" s="62" t="s">
        <v>28</v>
      </c>
      <c r="D205" s="102">
        <v>246</v>
      </c>
      <c r="E205" s="102">
        <v>15</v>
      </c>
      <c r="F205" s="102">
        <v>200</v>
      </c>
      <c r="G205" s="102">
        <v>14</v>
      </c>
      <c r="H205" s="102">
        <v>200</v>
      </c>
      <c r="I205" s="102">
        <v>14</v>
      </c>
      <c r="J205" s="64">
        <v>1</v>
      </c>
      <c r="K205" s="102">
        <v>14</v>
      </c>
      <c r="L205" s="102">
        <f>SUM(J205:K205)</f>
        <v>15</v>
      </c>
    </row>
    <row r="206" spans="1:12" ht="25.5">
      <c r="A206" s="57"/>
      <c r="B206" s="76" t="s">
        <v>76</v>
      </c>
      <c r="C206" s="62" t="s">
        <v>30</v>
      </c>
      <c r="D206" s="98">
        <v>975</v>
      </c>
      <c r="E206" s="98">
        <v>37</v>
      </c>
      <c r="F206" s="98">
        <v>800</v>
      </c>
      <c r="G206" s="98">
        <v>37</v>
      </c>
      <c r="H206" s="98">
        <v>800</v>
      </c>
      <c r="I206" s="98">
        <v>37</v>
      </c>
      <c r="J206" s="79">
        <v>153</v>
      </c>
      <c r="K206" s="98">
        <v>40</v>
      </c>
      <c r="L206" s="98">
        <f>SUM(J206:K206)</f>
        <v>193</v>
      </c>
    </row>
    <row r="207" spans="1:12" ht="12.75">
      <c r="A207" s="57" t="s">
        <v>20</v>
      </c>
      <c r="B207" s="136">
        <v>48</v>
      </c>
      <c r="C207" s="62" t="s">
        <v>35</v>
      </c>
      <c r="D207" s="103">
        <f aca="true" t="shared" si="37" ref="D207:L207">SUM(D203:D206)</f>
        <v>8598</v>
      </c>
      <c r="E207" s="103">
        <f t="shared" si="37"/>
        <v>5234</v>
      </c>
      <c r="F207" s="103">
        <f t="shared" si="37"/>
        <v>10069</v>
      </c>
      <c r="G207" s="103">
        <f t="shared" si="37"/>
        <v>3320</v>
      </c>
      <c r="H207" s="103">
        <f t="shared" si="37"/>
        <v>10069</v>
      </c>
      <c r="I207" s="103">
        <f t="shared" si="37"/>
        <v>3875</v>
      </c>
      <c r="J207" s="66">
        <f t="shared" si="37"/>
        <v>6287</v>
      </c>
      <c r="K207" s="103">
        <f t="shared" si="37"/>
        <v>5572</v>
      </c>
      <c r="L207" s="103">
        <f t="shared" si="37"/>
        <v>11859</v>
      </c>
    </row>
    <row r="208" spans="1:12" ht="12.75">
      <c r="A208" s="57" t="s">
        <v>20</v>
      </c>
      <c r="B208" s="115">
        <v>80.001</v>
      </c>
      <c r="C208" s="59" t="s">
        <v>45</v>
      </c>
      <c r="D208" s="103">
        <f aca="true" t="shared" si="38" ref="D208:L208">D207+D200</f>
        <v>25033</v>
      </c>
      <c r="E208" s="103">
        <f t="shared" si="38"/>
        <v>22075</v>
      </c>
      <c r="F208" s="103">
        <f t="shared" si="38"/>
        <v>27601</v>
      </c>
      <c r="G208" s="103">
        <f t="shared" si="38"/>
        <v>14263</v>
      </c>
      <c r="H208" s="103">
        <f t="shared" si="38"/>
        <v>27601</v>
      </c>
      <c r="I208" s="103">
        <f t="shared" si="38"/>
        <v>15894</v>
      </c>
      <c r="J208" s="66">
        <f t="shared" si="38"/>
        <v>14307</v>
      </c>
      <c r="K208" s="103">
        <f t="shared" si="38"/>
        <v>18622</v>
      </c>
      <c r="L208" s="103">
        <f t="shared" si="38"/>
        <v>32929</v>
      </c>
    </row>
    <row r="209" spans="1:12" ht="10.5" customHeight="1">
      <c r="A209" s="57"/>
      <c r="B209" s="115"/>
      <c r="C209" s="59"/>
      <c r="D209" s="98"/>
      <c r="E209" s="98"/>
      <c r="F209" s="98"/>
      <c r="G209" s="98"/>
      <c r="H209" s="98"/>
      <c r="I209" s="98"/>
      <c r="J209" s="79"/>
      <c r="K209" s="98"/>
      <c r="L209" s="98"/>
    </row>
    <row r="210" spans="1:12" ht="38.25">
      <c r="A210" s="57"/>
      <c r="B210" s="115">
        <v>80.191</v>
      </c>
      <c r="C210" s="59" t="s">
        <v>77</v>
      </c>
      <c r="D210" s="158"/>
      <c r="E210" s="158"/>
      <c r="F210" s="158"/>
      <c r="G210" s="158"/>
      <c r="H210" s="158"/>
      <c r="I210" s="158"/>
      <c r="J210" s="158"/>
      <c r="K210" s="158"/>
      <c r="L210" s="158"/>
    </row>
    <row r="211" spans="1:12" ht="10.5" customHeight="1">
      <c r="A211" s="57"/>
      <c r="B211" s="129"/>
      <c r="C211" s="62"/>
      <c r="D211" s="79"/>
      <c r="E211" s="79"/>
      <c r="F211" s="98"/>
      <c r="G211" s="98"/>
      <c r="H211" s="98"/>
      <c r="I211" s="98"/>
      <c r="J211" s="79"/>
      <c r="K211" s="98"/>
      <c r="L211" s="98"/>
    </row>
    <row r="212" spans="1:12" ht="38.25">
      <c r="A212" s="57"/>
      <c r="B212" s="129">
        <v>63</v>
      </c>
      <c r="C212" s="62" t="s">
        <v>128</v>
      </c>
      <c r="D212" s="79"/>
      <c r="E212" s="79"/>
      <c r="F212" s="98"/>
      <c r="G212" s="98"/>
      <c r="H212" s="98"/>
      <c r="I212" s="98"/>
      <c r="J212" s="79"/>
      <c r="K212" s="98"/>
      <c r="L212" s="98"/>
    </row>
    <row r="213" spans="1:12" ht="25.5">
      <c r="A213" s="57"/>
      <c r="B213" s="76" t="s">
        <v>198</v>
      </c>
      <c r="C213" s="57" t="s">
        <v>78</v>
      </c>
      <c r="D213" s="80">
        <v>0</v>
      </c>
      <c r="E213" s="80">
        <v>0</v>
      </c>
      <c r="F213" s="82" t="s">
        <v>281</v>
      </c>
      <c r="G213" s="105">
        <v>1</v>
      </c>
      <c r="H213" s="80">
        <v>0</v>
      </c>
      <c r="I213" s="105">
        <v>1</v>
      </c>
      <c r="J213" s="80">
        <v>0</v>
      </c>
      <c r="K213" s="80">
        <v>0</v>
      </c>
      <c r="L213" s="80">
        <f>SUM(J213:K213)</f>
        <v>0</v>
      </c>
    </row>
    <row r="214" spans="1:12" ht="38.25">
      <c r="A214" s="70" t="s">
        <v>20</v>
      </c>
      <c r="B214" s="178">
        <v>63</v>
      </c>
      <c r="C214" s="117" t="s">
        <v>128</v>
      </c>
      <c r="D214" s="80">
        <f aca="true" t="shared" si="39" ref="D214:L214">D213</f>
        <v>0</v>
      </c>
      <c r="E214" s="80">
        <f t="shared" si="39"/>
        <v>0</v>
      </c>
      <c r="F214" s="82" t="str">
        <f t="shared" si="39"/>
        <v> -</v>
      </c>
      <c r="G214" s="105">
        <f t="shared" si="39"/>
        <v>1</v>
      </c>
      <c r="H214" s="80">
        <f t="shared" si="39"/>
        <v>0</v>
      </c>
      <c r="I214" s="105">
        <f t="shared" si="39"/>
        <v>1</v>
      </c>
      <c r="J214" s="80">
        <f t="shared" si="39"/>
        <v>0</v>
      </c>
      <c r="K214" s="80">
        <f t="shared" si="39"/>
        <v>0</v>
      </c>
      <c r="L214" s="80">
        <f t="shared" si="39"/>
        <v>0</v>
      </c>
    </row>
    <row r="215" spans="1:12" ht="38.25">
      <c r="A215" s="57" t="s">
        <v>20</v>
      </c>
      <c r="B215" s="115">
        <v>80.191</v>
      </c>
      <c r="C215" s="59" t="s">
        <v>77</v>
      </c>
      <c r="D215" s="80">
        <f>D214</f>
        <v>0</v>
      </c>
      <c r="E215" s="80">
        <f aca="true" t="shared" si="40" ref="E215:L215">E214</f>
        <v>0</v>
      </c>
      <c r="F215" s="80" t="str">
        <f t="shared" si="40"/>
        <v> -</v>
      </c>
      <c r="G215" s="131">
        <f t="shared" si="40"/>
        <v>1</v>
      </c>
      <c r="H215" s="131">
        <f t="shared" si="40"/>
        <v>0</v>
      </c>
      <c r="I215" s="131">
        <f t="shared" si="40"/>
        <v>1</v>
      </c>
      <c r="J215" s="80">
        <f t="shared" si="40"/>
        <v>0</v>
      </c>
      <c r="K215" s="80">
        <f t="shared" si="40"/>
        <v>0</v>
      </c>
      <c r="L215" s="80">
        <f t="shared" si="40"/>
        <v>0</v>
      </c>
    </row>
    <row r="216" spans="1:12" ht="12.75">
      <c r="A216" s="57"/>
      <c r="B216" s="57"/>
      <c r="C216" s="59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1:12" ht="12.75">
      <c r="A217" s="57"/>
      <c r="B217" s="115">
        <v>80.8</v>
      </c>
      <c r="C217" s="59" t="s">
        <v>50</v>
      </c>
      <c r="D217" s="98"/>
      <c r="E217" s="98"/>
      <c r="F217" s="98"/>
      <c r="G217" s="98"/>
      <c r="H217" s="98"/>
      <c r="I217" s="98"/>
      <c r="J217" s="98"/>
      <c r="K217" s="98"/>
      <c r="L217" s="98"/>
    </row>
    <row r="218" spans="1:12" ht="12.75">
      <c r="A218" s="57"/>
      <c r="B218" s="74">
        <v>61</v>
      </c>
      <c r="C218" s="62" t="s">
        <v>79</v>
      </c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1:12" ht="12.75">
      <c r="A219" s="57"/>
      <c r="B219" s="74">
        <v>45</v>
      </c>
      <c r="C219" s="90" t="s">
        <v>33</v>
      </c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1:12" ht="25.5">
      <c r="A220" s="57"/>
      <c r="B220" s="126" t="s">
        <v>80</v>
      </c>
      <c r="C220" s="90" t="s">
        <v>46</v>
      </c>
      <c r="D220" s="63">
        <v>0</v>
      </c>
      <c r="E220" s="102">
        <v>11725</v>
      </c>
      <c r="F220" s="64" t="s">
        <v>281</v>
      </c>
      <c r="G220" s="102">
        <v>6850</v>
      </c>
      <c r="H220" s="63">
        <v>0</v>
      </c>
      <c r="I220" s="102">
        <v>6850</v>
      </c>
      <c r="J220" s="63">
        <v>0</v>
      </c>
      <c r="K220" s="102">
        <v>4232</v>
      </c>
      <c r="L220" s="102">
        <f>SUM(J220:K220)</f>
        <v>4232</v>
      </c>
    </row>
    <row r="221" spans="1:12" ht="25.5">
      <c r="A221" s="57"/>
      <c r="B221" s="76" t="s">
        <v>81</v>
      </c>
      <c r="C221" s="62" t="s">
        <v>82</v>
      </c>
      <c r="D221" s="102">
        <v>3106</v>
      </c>
      <c r="E221" s="63">
        <v>0</v>
      </c>
      <c r="F221" s="102">
        <v>2500</v>
      </c>
      <c r="G221" s="64" t="s">
        <v>281</v>
      </c>
      <c r="H221" s="102">
        <v>2500</v>
      </c>
      <c r="I221" s="63">
        <v>0</v>
      </c>
      <c r="J221" s="64">
        <v>1</v>
      </c>
      <c r="K221" s="63">
        <v>0</v>
      </c>
      <c r="L221" s="64">
        <f>SUM(J221:K221)</f>
        <v>1</v>
      </c>
    </row>
    <row r="222" spans="1:12" ht="25.5">
      <c r="A222" s="57"/>
      <c r="B222" s="76" t="s">
        <v>83</v>
      </c>
      <c r="C222" s="62" t="s">
        <v>53</v>
      </c>
      <c r="D222" s="102">
        <v>1436</v>
      </c>
      <c r="E222" s="63">
        <v>0</v>
      </c>
      <c r="F222" s="102">
        <v>2500</v>
      </c>
      <c r="G222" s="64" t="s">
        <v>281</v>
      </c>
      <c r="H222" s="102">
        <v>2500</v>
      </c>
      <c r="I222" s="63">
        <v>0</v>
      </c>
      <c r="J222" s="64">
        <v>1</v>
      </c>
      <c r="K222" s="63">
        <v>0</v>
      </c>
      <c r="L222" s="64">
        <f>SUM(J222:K222)</f>
        <v>1</v>
      </c>
    </row>
    <row r="223" spans="1:12" ht="25.5">
      <c r="A223" s="57"/>
      <c r="B223" s="76" t="s">
        <v>84</v>
      </c>
      <c r="C223" s="62" t="s">
        <v>73</v>
      </c>
      <c r="D223" s="102">
        <v>3347</v>
      </c>
      <c r="E223" s="63">
        <v>0</v>
      </c>
      <c r="F223" s="102">
        <v>3000</v>
      </c>
      <c r="G223" s="64" t="s">
        <v>281</v>
      </c>
      <c r="H223" s="102">
        <v>3000</v>
      </c>
      <c r="I223" s="63">
        <v>0</v>
      </c>
      <c r="J223" s="64">
        <v>1</v>
      </c>
      <c r="K223" s="63">
        <v>0</v>
      </c>
      <c r="L223" s="64">
        <f>SUM(J223:K223)</f>
        <v>1</v>
      </c>
    </row>
    <row r="224" spans="1:12" ht="12.75">
      <c r="A224" s="57" t="s">
        <v>20</v>
      </c>
      <c r="B224" s="74">
        <v>45</v>
      </c>
      <c r="C224" s="90" t="s">
        <v>33</v>
      </c>
      <c r="D224" s="103">
        <f aca="true" t="shared" si="41" ref="D224:L224">SUM(D218:D223)</f>
        <v>7889</v>
      </c>
      <c r="E224" s="103">
        <f t="shared" si="41"/>
        <v>11725</v>
      </c>
      <c r="F224" s="103">
        <f t="shared" si="41"/>
        <v>8000</v>
      </c>
      <c r="G224" s="103">
        <f t="shared" si="41"/>
        <v>6850</v>
      </c>
      <c r="H224" s="103">
        <f t="shared" si="41"/>
        <v>8000</v>
      </c>
      <c r="I224" s="103">
        <f t="shared" si="41"/>
        <v>6850</v>
      </c>
      <c r="J224" s="66">
        <f t="shared" si="41"/>
        <v>3</v>
      </c>
      <c r="K224" s="103">
        <f t="shared" si="41"/>
        <v>4232</v>
      </c>
      <c r="L224" s="103">
        <f t="shared" si="41"/>
        <v>4235</v>
      </c>
    </row>
    <row r="225" spans="1:12" ht="12.75">
      <c r="A225" s="57"/>
      <c r="B225" s="76"/>
      <c r="C225" s="6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1:12" ht="12.75">
      <c r="A226" s="57"/>
      <c r="B226" s="140">
        <v>48</v>
      </c>
      <c r="C226" s="90" t="s">
        <v>35</v>
      </c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1:12" ht="25.5">
      <c r="A227" s="57"/>
      <c r="B227" s="126" t="s">
        <v>85</v>
      </c>
      <c r="C227" s="90" t="s">
        <v>46</v>
      </c>
      <c r="D227" s="77">
        <v>0</v>
      </c>
      <c r="E227" s="98">
        <v>6404</v>
      </c>
      <c r="F227" s="79" t="s">
        <v>281</v>
      </c>
      <c r="G227" s="98">
        <v>5258</v>
      </c>
      <c r="H227" s="77">
        <v>0</v>
      </c>
      <c r="I227" s="98">
        <v>5258</v>
      </c>
      <c r="J227" s="77">
        <v>0</v>
      </c>
      <c r="K227" s="98">
        <v>6563</v>
      </c>
      <c r="L227" s="98">
        <f>SUM(J227:K227)</f>
        <v>6563</v>
      </c>
    </row>
    <row r="228" spans="1:12" ht="25.5">
      <c r="A228" s="57"/>
      <c r="B228" s="76" t="s">
        <v>86</v>
      </c>
      <c r="C228" s="62" t="s">
        <v>82</v>
      </c>
      <c r="D228" s="98">
        <v>871</v>
      </c>
      <c r="E228" s="77">
        <v>0</v>
      </c>
      <c r="F228" s="98">
        <v>600</v>
      </c>
      <c r="G228" s="79" t="s">
        <v>281</v>
      </c>
      <c r="H228" s="98">
        <v>600</v>
      </c>
      <c r="I228" s="77">
        <v>0</v>
      </c>
      <c r="J228" s="79">
        <v>1</v>
      </c>
      <c r="K228" s="77">
        <v>0</v>
      </c>
      <c r="L228" s="79">
        <f>SUM(J228:K228)</f>
        <v>1</v>
      </c>
    </row>
    <row r="229" spans="1:12" ht="25.5">
      <c r="A229" s="57"/>
      <c r="B229" s="76" t="s">
        <v>87</v>
      </c>
      <c r="C229" s="62" t="s">
        <v>73</v>
      </c>
      <c r="D229" s="98">
        <v>314</v>
      </c>
      <c r="E229" s="63">
        <v>0</v>
      </c>
      <c r="F229" s="102">
        <v>400</v>
      </c>
      <c r="G229" s="64" t="s">
        <v>281</v>
      </c>
      <c r="H229" s="102">
        <v>400</v>
      </c>
      <c r="I229" s="63">
        <v>0</v>
      </c>
      <c r="J229" s="64">
        <v>1</v>
      </c>
      <c r="K229" s="63">
        <v>0</v>
      </c>
      <c r="L229" s="64">
        <f>SUM(J229:K229)</f>
        <v>1</v>
      </c>
    </row>
    <row r="230" spans="1:12" ht="12.75">
      <c r="A230" s="57" t="s">
        <v>20</v>
      </c>
      <c r="B230" s="140">
        <v>48</v>
      </c>
      <c r="C230" s="90" t="s">
        <v>35</v>
      </c>
      <c r="D230" s="103">
        <f aca="true" t="shared" si="42" ref="D230:L230">SUM(D227:D229)</f>
        <v>1185</v>
      </c>
      <c r="E230" s="103">
        <f t="shared" si="42"/>
        <v>6404</v>
      </c>
      <c r="F230" s="103">
        <f t="shared" si="42"/>
        <v>1000</v>
      </c>
      <c r="G230" s="103">
        <f t="shared" si="42"/>
        <v>5258</v>
      </c>
      <c r="H230" s="103">
        <f t="shared" si="42"/>
        <v>1000</v>
      </c>
      <c r="I230" s="103">
        <f t="shared" si="42"/>
        <v>5258</v>
      </c>
      <c r="J230" s="66">
        <f t="shared" si="42"/>
        <v>2</v>
      </c>
      <c r="K230" s="103">
        <f t="shared" si="42"/>
        <v>6563</v>
      </c>
      <c r="L230" s="103">
        <f t="shared" si="42"/>
        <v>6565</v>
      </c>
    </row>
    <row r="231" spans="1:12" ht="12.75">
      <c r="A231" s="57" t="s">
        <v>20</v>
      </c>
      <c r="B231" s="74">
        <v>61</v>
      </c>
      <c r="C231" s="62" t="s">
        <v>79</v>
      </c>
      <c r="D231" s="103">
        <f aca="true" t="shared" si="43" ref="D231:L231">D230+D224</f>
        <v>9074</v>
      </c>
      <c r="E231" s="103">
        <f t="shared" si="43"/>
        <v>18129</v>
      </c>
      <c r="F231" s="103">
        <f t="shared" si="43"/>
        <v>9000</v>
      </c>
      <c r="G231" s="103">
        <f t="shared" si="43"/>
        <v>12108</v>
      </c>
      <c r="H231" s="103">
        <f t="shared" si="43"/>
        <v>9000</v>
      </c>
      <c r="I231" s="103">
        <f t="shared" si="43"/>
        <v>12108</v>
      </c>
      <c r="J231" s="66">
        <f t="shared" si="43"/>
        <v>5</v>
      </c>
      <c r="K231" s="103">
        <f t="shared" si="43"/>
        <v>10795</v>
      </c>
      <c r="L231" s="103">
        <f t="shared" si="43"/>
        <v>10800</v>
      </c>
    </row>
    <row r="232" spans="1:12" ht="12.75">
      <c r="A232" s="57"/>
      <c r="B232" s="74"/>
      <c r="C232" s="62"/>
      <c r="D232" s="98"/>
      <c r="E232" s="98"/>
      <c r="F232" s="98"/>
      <c r="G232" s="98"/>
      <c r="H232" s="98"/>
      <c r="I232" s="98"/>
      <c r="J232" s="98"/>
      <c r="K232" s="98"/>
      <c r="L232" s="98"/>
    </row>
    <row r="233" spans="1:12" ht="12.75">
      <c r="A233" s="57"/>
      <c r="B233" s="74">
        <v>62</v>
      </c>
      <c r="C233" s="62" t="s">
        <v>88</v>
      </c>
      <c r="D233" s="98"/>
      <c r="E233" s="98"/>
      <c r="F233" s="98"/>
      <c r="G233" s="98"/>
      <c r="H233" s="98"/>
      <c r="I233" s="98"/>
      <c r="J233" s="98"/>
      <c r="K233" s="98"/>
      <c r="L233" s="98"/>
    </row>
    <row r="234" spans="1:12" ht="12.75">
      <c r="A234" s="57"/>
      <c r="B234" s="74">
        <v>45</v>
      </c>
      <c r="C234" s="62" t="s">
        <v>33</v>
      </c>
      <c r="D234" s="98"/>
      <c r="E234" s="98"/>
      <c r="F234" s="98"/>
      <c r="G234" s="98"/>
      <c r="H234" s="98"/>
      <c r="I234" s="98"/>
      <c r="J234" s="98"/>
      <c r="K234" s="98"/>
      <c r="L234" s="98"/>
    </row>
    <row r="235" spans="1:12" ht="25.5">
      <c r="A235" s="57"/>
      <c r="B235" s="126" t="s">
        <v>89</v>
      </c>
      <c r="C235" s="62" t="s">
        <v>55</v>
      </c>
      <c r="D235" s="77">
        <v>0</v>
      </c>
      <c r="E235" s="98">
        <v>1092</v>
      </c>
      <c r="F235" s="79" t="s">
        <v>281</v>
      </c>
      <c r="G235" s="98">
        <v>1142</v>
      </c>
      <c r="H235" s="77">
        <v>0</v>
      </c>
      <c r="I235" s="98">
        <v>1296</v>
      </c>
      <c r="J235" s="77">
        <v>0</v>
      </c>
      <c r="K235" s="98">
        <v>1467</v>
      </c>
      <c r="L235" s="98">
        <f>SUM(J235:K235)</f>
        <v>1467</v>
      </c>
    </row>
    <row r="236" spans="1:12" ht="25.5">
      <c r="A236" s="57"/>
      <c r="B236" s="126" t="s">
        <v>90</v>
      </c>
      <c r="C236" s="62" t="s">
        <v>82</v>
      </c>
      <c r="D236" s="77">
        <v>0</v>
      </c>
      <c r="E236" s="98">
        <v>161</v>
      </c>
      <c r="F236" s="79" t="s">
        <v>281</v>
      </c>
      <c r="G236" s="98">
        <v>146</v>
      </c>
      <c r="H236" s="77">
        <v>0</v>
      </c>
      <c r="I236" s="98">
        <v>146</v>
      </c>
      <c r="J236" s="77">
        <v>0</v>
      </c>
      <c r="K236" s="77">
        <v>0</v>
      </c>
      <c r="L236" s="77">
        <f>SUM(J236:K236)</f>
        <v>0</v>
      </c>
    </row>
    <row r="237" spans="1:12" ht="25.5">
      <c r="A237" s="57"/>
      <c r="B237" s="126" t="s">
        <v>91</v>
      </c>
      <c r="C237" s="62" t="s">
        <v>92</v>
      </c>
      <c r="D237" s="77">
        <v>0</v>
      </c>
      <c r="E237" s="98">
        <v>81</v>
      </c>
      <c r="F237" s="79" t="s">
        <v>281</v>
      </c>
      <c r="G237" s="98">
        <v>73</v>
      </c>
      <c r="H237" s="77">
        <v>0</v>
      </c>
      <c r="I237" s="98">
        <v>73</v>
      </c>
      <c r="J237" s="77">
        <v>0</v>
      </c>
      <c r="K237" s="77">
        <v>0</v>
      </c>
      <c r="L237" s="77">
        <f>SUM(J237:K237)</f>
        <v>0</v>
      </c>
    </row>
    <row r="238" spans="1:12" ht="25.5">
      <c r="A238" s="57"/>
      <c r="B238" s="126" t="s">
        <v>93</v>
      </c>
      <c r="C238" s="62" t="s">
        <v>53</v>
      </c>
      <c r="D238" s="77">
        <v>0</v>
      </c>
      <c r="E238" s="98">
        <v>81</v>
      </c>
      <c r="F238" s="79" t="s">
        <v>281</v>
      </c>
      <c r="G238" s="98">
        <v>73</v>
      </c>
      <c r="H238" s="77">
        <v>0</v>
      </c>
      <c r="I238" s="98">
        <v>73</v>
      </c>
      <c r="J238" s="77">
        <v>0</v>
      </c>
      <c r="K238" s="77">
        <v>0</v>
      </c>
      <c r="L238" s="77">
        <f>SUM(J238:K238)</f>
        <v>0</v>
      </c>
    </row>
    <row r="239" spans="1:12" ht="12.75">
      <c r="A239" s="57" t="s">
        <v>20</v>
      </c>
      <c r="B239" s="74">
        <v>62</v>
      </c>
      <c r="C239" s="62" t="s">
        <v>88</v>
      </c>
      <c r="D239" s="65">
        <f aca="true" t="shared" si="44" ref="D239:L239">SUM(D235:D238)</f>
        <v>0</v>
      </c>
      <c r="E239" s="103">
        <f t="shared" si="44"/>
        <v>1415</v>
      </c>
      <c r="F239" s="65">
        <f t="shared" si="44"/>
        <v>0</v>
      </c>
      <c r="G239" s="103">
        <f t="shared" si="44"/>
        <v>1434</v>
      </c>
      <c r="H239" s="65">
        <f t="shared" si="44"/>
        <v>0</v>
      </c>
      <c r="I239" s="103">
        <f t="shared" si="44"/>
        <v>1588</v>
      </c>
      <c r="J239" s="65">
        <f t="shared" si="44"/>
        <v>0</v>
      </c>
      <c r="K239" s="103">
        <f t="shared" si="44"/>
        <v>1467</v>
      </c>
      <c r="L239" s="103">
        <f t="shared" si="44"/>
        <v>1467</v>
      </c>
    </row>
    <row r="240" spans="1:12" ht="10.5" customHeight="1">
      <c r="A240" s="57"/>
      <c r="B240" s="74"/>
      <c r="C240" s="62"/>
      <c r="D240" s="98"/>
      <c r="E240" s="98"/>
      <c r="F240" s="98"/>
      <c r="G240" s="98"/>
      <c r="H240" s="98"/>
      <c r="I240" s="98"/>
      <c r="J240" s="98"/>
      <c r="K240" s="98"/>
      <c r="L240" s="98"/>
    </row>
    <row r="241" spans="1:12" ht="12.75">
      <c r="A241" s="57"/>
      <c r="B241" s="126">
        <v>64</v>
      </c>
      <c r="C241" s="62" t="s">
        <v>118</v>
      </c>
      <c r="D241" s="98"/>
      <c r="E241" s="98"/>
      <c r="F241" s="98"/>
      <c r="G241" s="98"/>
      <c r="H241" s="98"/>
      <c r="I241" s="98"/>
      <c r="J241" s="98"/>
      <c r="K241" s="98"/>
      <c r="L241" s="98"/>
    </row>
    <row r="242" spans="1:12" ht="12.75">
      <c r="A242" s="57"/>
      <c r="B242" s="126">
        <v>45</v>
      </c>
      <c r="C242" s="62" t="s">
        <v>33</v>
      </c>
      <c r="D242" s="98"/>
      <c r="E242" s="98"/>
      <c r="F242" s="98"/>
      <c r="G242" s="98"/>
      <c r="H242" s="98"/>
      <c r="I242" s="98"/>
      <c r="J242" s="98"/>
      <c r="K242" s="98"/>
      <c r="L242" s="98"/>
    </row>
    <row r="243" spans="1:12" ht="25.5">
      <c r="A243" s="57"/>
      <c r="B243" s="126" t="s">
        <v>142</v>
      </c>
      <c r="C243" s="62" t="s">
        <v>82</v>
      </c>
      <c r="D243" s="79">
        <v>403</v>
      </c>
      <c r="E243" s="77">
        <v>0</v>
      </c>
      <c r="F243" s="98">
        <v>500</v>
      </c>
      <c r="G243" s="79" t="s">
        <v>281</v>
      </c>
      <c r="H243" s="98">
        <v>500</v>
      </c>
      <c r="I243" s="77">
        <v>0</v>
      </c>
      <c r="J243" s="79">
        <v>1</v>
      </c>
      <c r="K243" s="77">
        <v>0</v>
      </c>
      <c r="L243" s="79">
        <f>SUM(J243:K243)</f>
        <v>1</v>
      </c>
    </row>
    <row r="244" spans="1:12" ht="25.5">
      <c r="A244" s="57"/>
      <c r="B244" s="126" t="s">
        <v>143</v>
      </c>
      <c r="C244" s="62" t="s">
        <v>53</v>
      </c>
      <c r="D244" s="79">
        <v>250</v>
      </c>
      <c r="E244" s="77">
        <v>0</v>
      </c>
      <c r="F244" s="98">
        <v>250</v>
      </c>
      <c r="G244" s="79" t="s">
        <v>281</v>
      </c>
      <c r="H244" s="98">
        <v>250</v>
      </c>
      <c r="I244" s="77">
        <v>0</v>
      </c>
      <c r="J244" s="79">
        <v>1</v>
      </c>
      <c r="K244" s="77">
        <v>0</v>
      </c>
      <c r="L244" s="79">
        <f>SUM(J244:K244)</f>
        <v>1</v>
      </c>
    </row>
    <row r="245" spans="1:12" ht="25.5">
      <c r="A245" s="57"/>
      <c r="B245" s="126" t="s">
        <v>144</v>
      </c>
      <c r="C245" s="62" t="s">
        <v>73</v>
      </c>
      <c r="D245" s="79">
        <v>203</v>
      </c>
      <c r="E245" s="77">
        <v>0</v>
      </c>
      <c r="F245" s="98">
        <v>250</v>
      </c>
      <c r="G245" s="79" t="s">
        <v>281</v>
      </c>
      <c r="H245" s="98">
        <v>250</v>
      </c>
      <c r="I245" s="77">
        <v>0</v>
      </c>
      <c r="J245" s="79">
        <v>1</v>
      </c>
      <c r="K245" s="77">
        <v>0</v>
      </c>
      <c r="L245" s="79">
        <f>SUM(J245:K245)</f>
        <v>1</v>
      </c>
    </row>
    <row r="246" spans="1:12" ht="12.75">
      <c r="A246" s="70" t="s">
        <v>20</v>
      </c>
      <c r="B246" s="141">
        <v>64</v>
      </c>
      <c r="C246" s="117" t="s">
        <v>118</v>
      </c>
      <c r="D246" s="66">
        <f aca="true" t="shared" si="45" ref="D246:L246">SUM(D243:D245)</f>
        <v>856</v>
      </c>
      <c r="E246" s="65">
        <f t="shared" si="45"/>
        <v>0</v>
      </c>
      <c r="F246" s="66">
        <f t="shared" si="45"/>
        <v>1000</v>
      </c>
      <c r="G246" s="65">
        <f t="shared" si="45"/>
        <v>0</v>
      </c>
      <c r="H246" s="66">
        <f t="shared" si="45"/>
        <v>1000</v>
      </c>
      <c r="I246" s="65">
        <f t="shared" si="45"/>
        <v>0</v>
      </c>
      <c r="J246" s="66">
        <f t="shared" si="45"/>
        <v>3</v>
      </c>
      <c r="K246" s="65">
        <f t="shared" si="45"/>
        <v>0</v>
      </c>
      <c r="L246" s="66">
        <f t="shared" si="45"/>
        <v>3</v>
      </c>
    </row>
    <row r="247" spans="1:12" ht="12.75">
      <c r="A247" s="57" t="s">
        <v>20</v>
      </c>
      <c r="B247" s="115">
        <v>80.8</v>
      </c>
      <c r="C247" s="59" t="s">
        <v>50</v>
      </c>
      <c r="D247" s="105">
        <f aca="true" t="shared" si="46" ref="D247:L247">D231+D239+D246</f>
        <v>9930</v>
      </c>
      <c r="E247" s="105">
        <f t="shared" si="46"/>
        <v>19544</v>
      </c>
      <c r="F247" s="105">
        <f t="shared" si="46"/>
        <v>10000</v>
      </c>
      <c r="G247" s="105">
        <f t="shared" si="46"/>
        <v>13542</v>
      </c>
      <c r="H247" s="105">
        <f t="shared" si="46"/>
        <v>10000</v>
      </c>
      <c r="I247" s="105">
        <f t="shared" si="46"/>
        <v>13696</v>
      </c>
      <c r="J247" s="82">
        <f t="shared" si="46"/>
        <v>8</v>
      </c>
      <c r="K247" s="82">
        <f t="shared" si="46"/>
        <v>12262</v>
      </c>
      <c r="L247" s="82">
        <f t="shared" si="46"/>
        <v>12270</v>
      </c>
    </row>
    <row r="248" spans="1:12" ht="12.75">
      <c r="A248" s="57" t="s">
        <v>20</v>
      </c>
      <c r="B248" s="57">
        <v>80</v>
      </c>
      <c r="C248" s="62" t="s">
        <v>31</v>
      </c>
      <c r="D248" s="103">
        <f aca="true" t="shared" si="47" ref="D248:L248">D215+D208+D247</f>
        <v>34963</v>
      </c>
      <c r="E248" s="103">
        <f t="shared" si="47"/>
        <v>41619</v>
      </c>
      <c r="F248" s="103">
        <f t="shared" si="47"/>
        <v>37601</v>
      </c>
      <c r="G248" s="103">
        <f t="shared" si="47"/>
        <v>27806</v>
      </c>
      <c r="H248" s="103">
        <f t="shared" si="47"/>
        <v>37601</v>
      </c>
      <c r="I248" s="103">
        <f t="shared" si="47"/>
        <v>29591</v>
      </c>
      <c r="J248" s="66">
        <f t="shared" si="47"/>
        <v>14315</v>
      </c>
      <c r="K248" s="103">
        <f t="shared" si="47"/>
        <v>30884</v>
      </c>
      <c r="L248" s="103">
        <f t="shared" si="47"/>
        <v>45199</v>
      </c>
    </row>
    <row r="249" spans="1:12" ht="12.75">
      <c r="A249" s="57" t="s">
        <v>20</v>
      </c>
      <c r="B249" s="58">
        <v>2217</v>
      </c>
      <c r="C249" s="59" t="s">
        <v>8</v>
      </c>
      <c r="D249" s="103">
        <f>D248+D188+D137</f>
        <v>89171</v>
      </c>
      <c r="E249" s="103">
        <f aca="true" t="shared" si="48" ref="E249:L249">E248+E188+E137</f>
        <v>62230</v>
      </c>
      <c r="F249" s="103">
        <f t="shared" si="48"/>
        <v>236932</v>
      </c>
      <c r="G249" s="103">
        <f t="shared" si="48"/>
        <v>42235</v>
      </c>
      <c r="H249" s="103">
        <f t="shared" si="48"/>
        <v>226932</v>
      </c>
      <c r="I249" s="103">
        <f t="shared" si="48"/>
        <v>45286</v>
      </c>
      <c r="J249" s="103">
        <f t="shared" si="48"/>
        <v>130737</v>
      </c>
      <c r="K249" s="103">
        <f t="shared" si="48"/>
        <v>46658</v>
      </c>
      <c r="L249" s="103">
        <f t="shared" si="48"/>
        <v>177395</v>
      </c>
    </row>
    <row r="250" spans="1:12" ht="10.5" customHeight="1">
      <c r="A250" s="57"/>
      <c r="B250" s="58"/>
      <c r="C250" s="59"/>
      <c r="D250" s="98"/>
      <c r="E250" s="98"/>
      <c r="F250" s="98"/>
      <c r="G250" s="98"/>
      <c r="H250" s="98"/>
      <c r="I250" s="98"/>
      <c r="J250" s="98"/>
      <c r="K250" s="98"/>
      <c r="L250" s="98"/>
    </row>
    <row r="251" spans="1:12" ht="12.75">
      <c r="A251" s="57" t="s">
        <v>22</v>
      </c>
      <c r="B251" s="142">
        <v>3054</v>
      </c>
      <c r="C251" s="143" t="s">
        <v>156</v>
      </c>
      <c r="D251" s="98"/>
      <c r="E251" s="98"/>
      <c r="F251" s="98"/>
      <c r="G251" s="98"/>
      <c r="H251" s="98"/>
      <c r="I251" s="98"/>
      <c r="J251" s="98"/>
      <c r="K251" s="98"/>
      <c r="L251" s="98"/>
    </row>
    <row r="252" spans="1:12" ht="12.75">
      <c r="A252" s="57"/>
      <c r="B252" s="144">
        <v>4</v>
      </c>
      <c r="C252" s="145" t="s">
        <v>157</v>
      </c>
      <c r="D252" s="98"/>
      <c r="E252" s="98"/>
      <c r="F252" s="98"/>
      <c r="G252" s="98"/>
      <c r="H252" s="98"/>
      <c r="I252" s="98"/>
      <c r="J252" s="98"/>
      <c r="K252" s="98"/>
      <c r="L252" s="98"/>
    </row>
    <row r="253" spans="1:12" ht="12.75">
      <c r="A253" s="57"/>
      <c r="B253" s="146">
        <v>4.105</v>
      </c>
      <c r="C253" s="147" t="s">
        <v>32</v>
      </c>
      <c r="D253" s="98"/>
      <c r="E253" s="98"/>
      <c r="F253" s="98"/>
      <c r="G253" s="98"/>
      <c r="H253" s="98"/>
      <c r="I253" s="98"/>
      <c r="J253" s="98"/>
      <c r="K253" s="98"/>
      <c r="L253" s="98"/>
    </row>
    <row r="254" spans="1:12" ht="12.75">
      <c r="A254" s="57"/>
      <c r="B254" s="57">
        <v>45</v>
      </c>
      <c r="C254" s="62" t="s">
        <v>33</v>
      </c>
      <c r="D254" s="98"/>
      <c r="E254" s="98"/>
      <c r="F254" s="98"/>
      <c r="G254" s="98"/>
      <c r="H254" s="98"/>
      <c r="I254" s="98"/>
      <c r="J254" s="98"/>
      <c r="K254" s="98"/>
      <c r="L254" s="98"/>
    </row>
    <row r="255" spans="1:12" ht="12.75">
      <c r="A255" s="57"/>
      <c r="B255" s="61" t="s">
        <v>300</v>
      </c>
      <c r="C255" s="62" t="s">
        <v>46</v>
      </c>
      <c r="D255" s="77">
        <v>0</v>
      </c>
      <c r="E255" s="77">
        <v>0</v>
      </c>
      <c r="F255" s="79" t="s">
        <v>281</v>
      </c>
      <c r="G255" s="79">
        <v>2958</v>
      </c>
      <c r="H255" s="77">
        <v>0</v>
      </c>
      <c r="I255" s="79">
        <v>3112</v>
      </c>
      <c r="J255" s="77">
        <v>0</v>
      </c>
      <c r="K255" s="98">
        <v>2611</v>
      </c>
      <c r="L255" s="98">
        <f>SUM(J255:K255)</f>
        <v>2611</v>
      </c>
    </row>
    <row r="256" spans="1:12" ht="12.75">
      <c r="A256" s="57"/>
      <c r="B256" s="61" t="s">
        <v>301</v>
      </c>
      <c r="C256" s="62" t="s">
        <v>55</v>
      </c>
      <c r="D256" s="77">
        <v>0</v>
      </c>
      <c r="E256" s="77">
        <v>0</v>
      </c>
      <c r="F256" s="79" t="s">
        <v>281</v>
      </c>
      <c r="G256" s="79">
        <v>3663</v>
      </c>
      <c r="H256" s="79">
        <v>2574</v>
      </c>
      <c r="I256" s="79">
        <v>6054</v>
      </c>
      <c r="J256" s="79">
        <v>1557</v>
      </c>
      <c r="K256" s="98">
        <v>5110</v>
      </c>
      <c r="L256" s="98">
        <f>SUM(J256:K256)</f>
        <v>6667</v>
      </c>
    </row>
    <row r="257" spans="1:12" ht="12.75">
      <c r="A257" s="57"/>
      <c r="B257" s="61" t="s">
        <v>302</v>
      </c>
      <c r="C257" s="62" t="s">
        <v>30</v>
      </c>
      <c r="D257" s="77">
        <v>0</v>
      </c>
      <c r="E257" s="77">
        <v>0</v>
      </c>
      <c r="F257" s="79" t="s">
        <v>281</v>
      </c>
      <c r="G257" s="79">
        <v>180</v>
      </c>
      <c r="H257" s="77">
        <v>0</v>
      </c>
      <c r="I257" s="79">
        <v>180</v>
      </c>
      <c r="J257" s="77">
        <v>0</v>
      </c>
      <c r="K257" s="98">
        <v>207</v>
      </c>
      <c r="L257" s="98">
        <f>SUM(J257:K257)</f>
        <v>207</v>
      </c>
    </row>
    <row r="258" spans="1:12" ht="12.75">
      <c r="A258" s="57"/>
      <c r="B258" s="61" t="s">
        <v>303</v>
      </c>
      <c r="C258" s="62" t="s">
        <v>92</v>
      </c>
      <c r="D258" s="77">
        <v>0</v>
      </c>
      <c r="E258" s="77">
        <v>0</v>
      </c>
      <c r="F258" s="79" t="s">
        <v>281</v>
      </c>
      <c r="G258" s="79">
        <v>1600</v>
      </c>
      <c r="H258" s="77">
        <v>0</v>
      </c>
      <c r="I258" s="79">
        <v>1600</v>
      </c>
      <c r="J258" s="77">
        <v>0</v>
      </c>
      <c r="K258" s="79">
        <v>1600</v>
      </c>
      <c r="L258" s="79">
        <f>SUM(J258:K258)</f>
        <v>1600</v>
      </c>
    </row>
    <row r="259" spans="1:12" ht="12.75">
      <c r="A259" s="57" t="s">
        <v>20</v>
      </c>
      <c r="B259" s="57">
        <v>45</v>
      </c>
      <c r="C259" s="62" t="s">
        <v>33</v>
      </c>
      <c r="D259" s="65">
        <f aca="true" t="shared" si="49" ref="D259:L259">SUM(D255:D258)</f>
        <v>0</v>
      </c>
      <c r="E259" s="65">
        <f t="shared" si="49"/>
        <v>0</v>
      </c>
      <c r="F259" s="65">
        <f t="shared" si="49"/>
        <v>0</v>
      </c>
      <c r="G259" s="66">
        <f t="shared" si="49"/>
        <v>8401</v>
      </c>
      <c r="H259" s="66">
        <f t="shared" si="49"/>
        <v>2574</v>
      </c>
      <c r="I259" s="66">
        <f t="shared" si="49"/>
        <v>10946</v>
      </c>
      <c r="J259" s="66">
        <f t="shared" si="49"/>
        <v>1557</v>
      </c>
      <c r="K259" s="66">
        <f t="shared" si="49"/>
        <v>9528</v>
      </c>
      <c r="L259" s="66">
        <f t="shared" si="49"/>
        <v>11085</v>
      </c>
    </row>
    <row r="260" spans="1:12" ht="12.75">
      <c r="A260" s="57"/>
      <c r="B260" s="61"/>
      <c r="C260" s="62"/>
      <c r="D260" s="77"/>
      <c r="E260" s="79"/>
      <c r="F260" s="77"/>
      <c r="G260" s="79"/>
      <c r="H260" s="77"/>
      <c r="I260" s="77"/>
      <c r="J260" s="77"/>
      <c r="K260" s="79"/>
      <c r="L260" s="79"/>
    </row>
    <row r="261" spans="1:12" ht="25.5">
      <c r="A261" s="57"/>
      <c r="B261" s="61">
        <v>71</v>
      </c>
      <c r="C261" s="148" t="s">
        <v>290</v>
      </c>
      <c r="D261" s="79"/>
      <c r="E261" s="79"/>
      <c r="F261" s="79"/>
      <c r="G261" s="79"/>
      <c r="H261" s="79"/>
      <c r="I261" s="79"/>
      <c r="J261" s="79"/>
      <c r="K261" s="79"/>
      <c r="L261" s="79"/>
    </row>
    <row r="262" spans="1:12" ht="12.75">
      <c r="A262" s="57"/>
      <c r="B262" s="61" t="s">
        <v>291</v>
      </c>
      <c r="C262" s="62" t="s">
        <v>92</v>
      </c>
      <c r="D262" s="77">
        <v>0</v>
      </c>
      <c r="E262" s="77">
        <v>0</v>
      </c>
      <c r="F262" s="77">
        <v>0</v>
      </c>
      <c r="G262" s="77">
        <v>0</v>
      </c>
      <c r="H262" s="77">
        <v>0</v>
      </c>
      <c r="I262" s="77">
        <v>0</v>
      </c>
      <c r="J262" s="77">
        <v>0</v>
      </c>
      <c r="K262" s="79">
        <v>3200</v>
      </c>
      <c r="L262" s="79">
        <f>SUM(J262:K262)</f>
        <v>3200</v>
      </c>
    </row>
    <row r="263" spans="1:12" ht="25.5">
      <c r="A263" s="57" t="s">
        <v>20</v>
      </c>
      <c r="B263" s="61">
        <v>71</v>
      </c>
      <c r="C263" s="148" t="s">
        <v>290</v>
      </c>
      <c r="D263" s="65">
        <f aca="true" t="shared" si="50" ref="D263:L263">D262</f>
        <v>0</v>
      </c>
      <c r="E263" s="65">
        <f t="shared" si="50"/>
        <v>0</v>
      </c>
      <c r="F263" s="65">
        <f t="shared" si="50"/>
        <v>0</v>
      </c>
      <c r="G263" s="65">
        <f t="shared" si="50"/>
        <v>0</v>
      </c>
      <c r="H263" s="65">
        <f t="shared" si="50"/>
        <v>0</v>
      </c>
      <c r="I263" s="65">
        <f t="shared" si="50"/>
        <v>0</v>
      </c>
      <c r="J263" s="65">
        <f t="shared" si="50"/>
        <v>0</v>
      </c>
      <c r="K263" s="66">
        <f t="shared" si="50"/>
        <v>3200</v>
      </c>
      <c r="L263" s="66">
        <f t="shared" si="50"/>
        <v>3200</v>
      </c>
    </row>
    <row r="264" spans="1:12" ht="12.75">
      <c r="A264" s="57" t="s">
        <v>20</v>
      </c>
      <c r="B264" s="146">
        <v>4.105</v>
      </c>
      <c r="C264" s="147" t="s">
        <v>32</v>
      </c>
      <c r="D264" s="65">
        <f>D263+D259</f>
        <v>0</v>
      </c>
      <c r="E264" s="65">
        <f aca="true" t="shared" si="51" ref="E264:L264">E263+E259</f>
        <v>0</v>
      </c>
      <c r="F264" s="65">
        <f t="shared" si="51"/>
        <v>0</v>
      </c>
      <c r="G264" s="66">
        <f t="shared" si="51"/>
        <v>8401</v>
      </c>
      <c r="H264" s="66">
        <f t="shared" si="51"/>
        <v>2574</v>
      </c>
      <c r="I264" s="66">
        <f t="shared" si="51"/>
        <v>10946</v>
      </c>
      <c r="J264" s="66">
        <f t="shared" si="51"/>
        <v>1557</v>
      </c>
      <c r="K264" s="66">
        <f t="shared" si="51"/>
        <v>12728</v>
      </c>
      <c r="L264" s="66">
        <f t="shared" si="51"/>
        <v>14285</v>
      </c>
    </row>
    <row r="265" spans="1:12" ht="12.75">
      <c r="A265" s="57" t="s">
        <v>20</v>
      </c>
      <c r="B265" s="142">
        <v>3054</v>
      </c>
      <c r="C265" s="143" t="s">
        <v>156</v>
      </c>
      <c r="D265" s="65">
        <f aca="true" t="shared" si="52" ref="D265:L265">D264</f>
        <v>0</v>
      </c>
      <c r="E265" s="65">
        <f t="shared" si="52"/>
        <v>0</v>
      </c>
      <c r="F265" s="65">
        <f t="shared" si="52"/>
        <v>0</v>
      </c>
      <c r="G265" s="66">
        <f t="shared" si="52"/>
        <v>8401</v>
      </c>
      <c r="H265" s="66">
        <f t="shared" si="52"/>
        <v>2574</v>
      </c>
      <c r="I265" s="66">
        <f t="shared" si="52"/>
        <v>10946</v>
      </c>
      <c r="J265" s="66">
        <f t="shared" si="52"/>
        <v>1557</v>
      </c>
      <c r="K265" s="66">
        <f t="shared" si="52"/>
        <v>12728</v>
      </c>
      <c r="L265" s="66">
        <f t="shared" si="52"/>
        <v>14285</v>
      </c>
    </row>
    <row r="266" spans="1:12" ht="10.5" customHeight="1">
      <c r="A266" s="57"/>
      <c r="B266" s="58"/>
      <c r="C266" s="59"/>
      <c r="D266" s="98"/>
      <c r="E266" s="98"/>
      <c r="F266" s="98"/>
      <c r="G266" s="98"/>
      <c r="H266" s="98"/>
      <c r="I266" s="98"/>
      <c r="J266" s="98"/>
      <c r="K266" s="98"/>
      <c r="L266" s="98"/>
    </row>
    <row r="267" spans="1:12" ht="12.75">
      <c r="A267" s="149" t="s">
        <v>94</v>
      </c>
      <c r="B267" s="150">
        <v>3475</v>
      </c>
      <c r="C267" s="151" t="s">
        <v>9</v>
      </c>
      <c r="D267" s="98"/>
      <c r="E267" s="98"/>
      <c r="F267" s="98"/>
      <c r="G267" s="98"/>
      <c r="H267" s="98"/>
      <c r="I267" s="98"/>
      <c r="J267" s="98"/>
      <c r="K267" s="98"/>
      <c r="L267" s="98"/>
    </row>
    <row r="268" spans="1:12" ht="12.75">
      <c r="A268" s="149"/>
      <c r="B268" s="115">
        <v>0.108</v>
      </c>
      <c r="C268" s="151" t="s">
        <v>95</v>
      </c>
      <c r="D268" s="152"/>
      <c r="E268" s="152"/>
      <c r="F268" s="152"/>
      <c r="G268" s="152"/>
      <c r="H268" s="152"/>
      <c r="I268" s="152"/>
      <c r="J268" s="152"/>
      <c r="K268" s="152"/>
      <c r="L268" s="152"/>
    </row>
    <row r="269" spans="1:12" ht="25.5">
      <c r="A269" s="149"/>
      <c r="B269" s="153" t="s">
        <v>96</v>
      </c>
      <c r="C269" s="124" t="s">
        <v>299</v>
      </c>
      <c r="D269" s="154">
        <v>9208</v>
      </c>
      <c r="E269" s="80">
        <v>0</v>
      </c>
      <c r="F269" s="154">
        <v>10000</v>
      </c>
      <c r="G269" s="82" t="s">
        <v>281</v>
      </c>
      <c r="H269" s="154">
        <v>10000</v>
      </c>
      <c r="I269" s="80">
        <v>0</v>
      </c>
      <c r="J269" s="82">
        <v>10000</v>
      </c>
      <c r="K269" s="80">
        <v>0</v>
      </c>
      <c r="L269" s="82">
        <f>SUM(J269:K269)</f>
        <v>10000</v>
      </c>
    </row>
    <row r="270" spans="1:12" ht="12.75">
      <c r="A270" s="149" t="s">
        <v>20</v>
      </c>
      <c r="B270" s="115">
        <v>0.108</v>
      </c>
      <c r="C270" s="151" t="s">
        <v>95</v>
      </c>
      <c r="D270" s="82">
        <f aca="true" t="shared" si="53" ref="D270:L270">SUM(D269:D269)</f>
        <v>9208</v>
      </c>
      <c r="E270" s="80">
        <f t="shared" si="53"/>
        <v>0</v>
      </c>
      <c r="F270" s="82">
        <f t="shared" si="53"/>
        <v>10000</v>
      </c>
      <c r="G270" s="80">
        <f t="shared" si="53"/>
        <v>0</v>
      </c>
      <c r="H270" s="82">
        <f t="shared" si="53"/>
        <v>10000</v>
      </c>
      <c r="I270" s="80">
        <f t="shared" si="53"/>
        <v>0</v>
      </c>
      <c r="J270" s="82">
        <f t="shared" si="53"/>
        <v>10000</v>
      </c>
      <c r="K270" s="80">
        <f t="shared" si="53"/>
        <v>0</v>
      </c>
      <c r="L270" s="82">
        <f t="shared" si="53"/>
        <v>10000</v>
      </c>
    </row>
    <row r="271" spans="1:12" ht="12.75">
      <c r="A271" s="57" t="s">
        <v>20</v>
      </c>
      <c r="B271" s="150">
        <v>3475</v>
      </c>
      <c r="C271" s="151" t="s">
        <v>9</v>
      </c>
      <c r="D271" s="66">
        <f aca="true" t="shared" si="54" ref="D271:L271">D270</f>
        <v>9208</v>
      </c>
      <c r="E271" s="65">
        <f t="shared" si="54"/>
        <v>0</v>
      </c>
      <c r="F271" s="66">
        <f t="shared" si="54"/>
        <v>10000</v>
      </c>
      <c r="G271" s="65">
        <f t="shared" si="54"/>
        <v>0</v>
      </c>
      <c r="H271" s="66">
        <f t="shared" si="54"/>
        <v>10000</v>
      </c>
      <c r="I271" s="65">
        <f t="shared" si="54"/>
        <v>0</v>
      </c>
      <c r="J271" s="66">
        <f t="shared" si="54"/>
        <v>10000</v>
      </c>
      <c r="K271" s="65">
        <f t="shared" si="54"/>
        <v>0</v>
      </c>
      <c r="L271" s="66">
        <f t="shared" si="54"/>
        <v>10000</v>
      </c>
    </row>
    <row r="272" spans="1:12" ht="12.75">
      <c r="A272" s="155" t="s">
        <v>20</v>
      </c>
      <c r="B272" s="156"/>
      <c r="C272" s="157" t="s">
        <v>21</v>
      </c>
      <c r="D272" s="103">
        <f aca="true" t="shared" si="55" ref="D272:L272">D271+D249+D98+D88+D72+D51+D31+D265</f>
        <v>103034</v>
      </c>
      <c r="E272" s="103">
        <f t="shared" si="55"/>
        <v>86916</v>
      </c>
      <c r="F272" s="103">
        <f t="shared" si="55"/>
        <v>246932</v>
      </c>
      <c r="G272" s="103">
        <f t="shared" si="55"/>
        <v>68140</v>
      </c>
      <c r="H272" s="103">
        <f t="shared" si="55"/>
        <v>239506</v>
      </c>
      <c r="I272" s="103">
        <f t="shared" si="55"/>
        <v>77956</v>
      </c>
      <c r="J272" s="103">
        <f t="shared" si="55"/>
        <v>142294</v>
      </c>
      <c r="K272" s="103">
        <f t="shared" si="55"/>
        <v>77491</v>
      </c>
      <c r="L272" s="103">
        <f t="shared" si="55"/>
        <v>219785</v>
      </c>
    </row>
    <row r="273" spans="1:12" ht="10.5" customHeight="1">
      <c r="A273" s="57"/>
      <c r="B273" s="58"/>
      <c r="C273" s="59"/>
      <c r="D273" s="98"/>
      <c r="E273" s="98"/>
      <c r="F273" s="98"/>
      <c r="G273" s="98"/>
      <c r="H273" s="98"/>
      <c r="I273" s="98"/>
      <c r="J273" s="98"/>
      <c r="K273" s="98"/>
      <c r="L273" s="98"/>
    </row>
    <row r="274" spans="1:12" ht="12.75">
      <c r="A274" s="57"/>
      <c r="B274" s="57"/>
      <c r="C274" s="59" t="s">
        <v>97</v>
      </c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1:12" ht="25.5">
      <c r="A275" s="57" t="s">
        <v>22</v>
      </c>
      <c r="B275" s="58">
        <v>4215</v>
      </c>
      <c r="C275" s="59" t="s">
        <v>161</v>
      </c>
      <c r="D275" s="100"/>
      <c r="E275" s="100"/>
      <c r="F275" s="100"/>
      <c r="G275" s="100"/>
      <c r="H275" s="100"/>
      <c r="I275" s="100"/>
      <c r="J275" s="100"/>
      <c r="K275" s="100"/>
      <c r="L275" s="100"/>
    </row>
    <row r="276" spans="1:12" ht="12.75">
      <c r="A276" s="70"/>
      <c r="B276" s="179">
        <v>2</v>
      </c>
      <c r="C276" s="117" t="s">
        <v>41</v>
      </c>
      <c r="D276" s="180"/>
      <c r="E276" s="180"/>
      <c r="F276" s="180"/>
      <c r="G276" s="180"/>
      <c r="H276" s="180"/>
      <c r="I276" s="180"/>
      <c r="J276" s="180"/>
      <c r="K276" s="180"/>
      <c r="L276" s="180"/>
    </row>
    <row r="277" spans="1:12" ht="12.75">
      <c r="A277" s="57"/>
      <c r="B277" s="115">
        <v>2.106</v>
      </c>
      <c r="C277" s="59" t="s">
        <v>98</v>
      </c>
      <c r="D277" s="100"/>
      <c r="E277" s="100"/>
      <c r="F277" s="100"/>
      <c r="G277" s="100"/>
      <c r="H277" s="100"/>
      <c r="I277" s="100"/>
      <c r="J277" s="100"/>
      <c r="K277" s="100"/>
      <c r="L277" s="100"/>
    </row>
    <row r="278" spans="1:12" ht="25.5">
      <c r="A278" s="57"/>
      <c r="B278" s="57">
        <v>42</v>
      </c>
      <c r="C278" s="62" t="s">
        <v>162</v>
      </c>
      <c r="D278" s="100"/>
      <c r="E278" s="100"/>
      <c r="F278" s="100"/>
      <c r="G278" s="100"/>
      <c r="H278" s="100"/>
      <c r="I278" s="100"/>
      <c r="J278" s="100"/>
      <c r="K278" s="100"/>
      <c r="L278" s="100"/>
    </row>
    <row r="279" spans="1:12" ht="12.75">
      <c r="A279" s="57"/>
      <c r="B279" s="57">
        <v>45</v>
      </c>
      <c r="C279" s="62" t="s">
        <v>33</v>
      </c>
      <c r="D279" s="158"/>
      <c r="E279" s="158"/>
      <c r="F279" s="158"/>
      <c r="G279" s="158"/>
      <c r="H279" s="158"/>
      <c r="I279" s="158"/>
      <c r="J279" s="158"/>
      <c r="K279" s="158"/>
      <c r="L279" s="158"/>
    </row>
    <row r="280" spans="1:12" ht="25.5">
      <c r="A280" s="57"/>
      <c r="B280" s="76" t="s">
        <v>34</v>
      </c>
      <c r="C280" s="62" t="s">
        <v>186</v>
      </c>
      <c r="D280" s="98">
        <v>1200</v>
      </c>
      <c r="E280" s="77">
        <v>0</v>
      </c>
      <c r="F280" s="98" t="s">
        <v>281</v>
      </c>
      <c r="G280" s="79" t="s">
        <v>281</v>
      </c>
      <c r="H280" s="77">
        <v>0</v>
      </c>
      <c r="I280" s="77">
        <v>0</v>
      </c>
      <c r="J280" s="77">
        <v>0</v>
      </c>
      <c r="K280" s="77">
        <v>0</v>
      </c>
      <c r="L280" s="77">
        <f>SUM(J280:K280)</f>
        <v>0</v>
      </c>
    </row>
    <row r="281" spans="1:12" ht="25.5">
      <c r="A281" s="57"/>
      <c r="B281" s="76" t="s">
        <v>39</v>
      </c>
      <c r="C281" s="62" t="s">
        <v>168</v>
      </c>
      <c r="D281" s="77">
        <v>0</v>
      </c>
      <c r="E281" s="77">
        <v>0</v>
      </c>
      <c r="F281" s="79" t="s">
        <v>281</v>
      </c>
      <c r="G281" s="79" t="s">
        <v>281</v>
      </c>
      <c r="H281" s="77">
        <v>0</v>
      </c>
      <c r="I281" s="77">
        <v>0</v>
      </c>
      <c r="J281" s="77">
        <v>0</v>
      </c>
      <c r="K281" s="77">
        <v>0</v>
      </c>
      <c r="L281" s="77">
        <f>SUM(J281:K281)</f>
        <v>0</v>
      </c>
    </row>
    <row r="282" spans="1:12" ht="12.75">
      <c r="A282" s="57" t="s">
        <v>20</v>
      </c>
      <c r="B282" s="57">
        <v>45</v>
      </c>
      <c r="C282" s="62" t="s">
        <v>33</v>
      </c>
      <c r="D282" s="66">
        <f aca="true" t="shared" si="56" ref="D282:L282">SUM(D280:D281)</f>
        <v>1200</v>
      </c>
      <c r="E282" s="65">
        <f t="shared" si="56"/>
        <v>0</v>
      </c>
      <c r="F282" s="65">
        <f t="shared" si="56"/>
        <v>0</v>
      </c>
      <c r="G282" s="65">
        <f t="shared" si="56"/>
        <v>0</v>
      </c>
      <c r="H282" s="65">
        <f t="shared" si="56"/>
        <v>0</v>
      </c>
      <c r="I282" s="65">
        <f t="shared" si="56"/>
        <v>0</v>
      </c>
      <c r="J282" s="65">
        <f t="shared" si="56"/>
        <v>0</v>
      </c>
      <c r="K282" s="65">
        <f t="shared" si="56"/>
        <v>0</v>
      </c>
      <c r="L282" s="65">
        <f t="shared" si="56"/>
        <v>0</v>
      </c>
    </row>
    <row r="283" spans="1:12" ht="12.75">
      <c r="A283" s="57"/>
      <c r="B283" s="76"/>
      <c r="C283" s="62"/>
      <c r="D283" s="98"/>
      <c r="E283" s="98"/>
      <c r="F283" s="98"/>
      <c r="G283" s="98"/>
      <c r="H283" s="98"/>
      <c r="I283" s="98"/>
      <c r="J283" s="98"/>
      <c r="K283" s="98"/>
      <c r="L283" s="98"/>
    </row>
    <row r="284" spans="1:12" ht="12.75">
      <c r="A284" s="57"/>
      <c r="B284" s="104">
        <v>48</v>
      </c>
      <c r="C284" s="62" t="s">
        <v>35</v>
      </c>
      <c r="D284" s="100"/>
      <c r="E284" s="100"/>
      <c r="F284" s="100"/>
      <c r="G284" s="100"/>
      <c r="H284" s="100"/>
      <c r="I284" s="100"/>
      <c r="J284" s="100"/>
      <c r="K284" s="100"/>
      <c r="L284" s="102"/>
    </row>
    <row r="285" spans="1:12" ht="25.5">
      <c r="A285" s="57"/>
      <c r="B285" s="76" t="s">
        <v>36</v>
      </c>
      <c r="C285" s="62" t="s">
        <v>186</v>
      </c>
      <c r="D285" s="105">
        <v>700</v>
      </c>
      <c r="E285" s="80">
        <v>0</v>
      </c>
      <c r="F285" s="105" t="s">
        <v>281</v>
      </c>
      <c r="G285" s="82" t="s">
        <v>281</v>
      </c>
      <c r="H285" s="80">
        <v>0</v>
      </c>
      <c r="I285" s="80">
        <v>0</v>
      </c>
      <c r="J285" s="80">
        <v>0</v>
      </c>
      <c r="K285" s="80">
        <v>0</v>
      </c>
      <c r="L285" s="80">
        <f>SUM(J285:K285)</f>
        <v>0</v>
      </c>
    </row>
    <row r="286" spans="1:12" ht="25.5">
      <c r="A286" s="57" t="s">
        <v>20</v>
      </c>
      <c r="B286" s="57">
        <v>42</v>
      </c>
      <c r="C286" s="62" t="s">
        <v>162</v>
      </c>
      <c r="D286" s="82">
        <f aca="true" t="shared" si="57" ref="D286:L286">D285+D282</f>
        <v>1900</v>
      </c>
      <c r="E286" s="80">
        <f t="shared" si="57"/>
        <v>0</v>
      </c>
      <c r="F286" s="80">
        <f t="shared" si="57"/>
        <v>0</v>
      </c>
      <c r="G286" s="80">
        <f t="shared" si="57"/>
        <v>0</v>
      </c>
      <c r="H286" s="80">
        <f t="shared" si="57"/>
        <v>0</v>
      </c>
      <c r="I286" s="80">
        <f t="shared" si="57"/>
        <v>0</v>
      </c>
      <c r="J286" s="80">
        <f t="shared" si="57"/>
        <v>0</v>
      </c>
      <c r="K286" s="80">
        <f t="shared" si="57"/>
        <v>0</v>
      </c>
      <c r="L286" s="80">
        <f t="shared" si="57"/>
        <v>0</v>
      </c>
    </row>
    <row r="287" spans="1:12" ht="12.75">
      <c r="A287" s="57" t="s">
        <v>20</v>
      </c>
      <c r="B287" s="115">
        <v>2.106</v>
      </c>
      <c r="C287" s="59" t="s">
        <v>98</v>
      </c>
      <c r="D287" s="66">
        <f aca="true" t="shared" si="58" ref="D287:L288">D286</f>
        <v>1900</v>
      </c>
      <c r="E287" s="65">
        <f t="shared" si="58"/>
        <v>0</v>
      </c>
      <c r="F287" s="65">
        <f t="shared" si="58"/>
        <v>0</v>
      </c>
      <c r="G287" s="65">
        <f t="shared" si="58"/>
        <v>0</v>
      </c>
      <c r="H287" s="65">
        <f t="shared" si="58"/>
        <v>0</v>
      </c>
      <c r="I287" s="65">
        <f t="shared" si="58"/>
        <v>0</v>
      </c>
      <c r="J287" s="65">
        <f t="shared" si="58"/>
        <v>0</v>
      </c>
      <c r="K287" s="65">
        <f t="shared" si="58"/>
        <v>0</v>
      </c>
      <c r="L287" s="65">
        <f t="shared" si="58"/>
        <v>0</v>
      </c>
    </row>
    <row r="288" spans="1:12" ht="25.5">
      <c r="A288" s="57" t="s">
        <v>20</v>
      </c>
      <c r="B288" s="58">
        <v>4215</v>
      </c>
      <c r="C288" s="59" t="s">
        <v>161</v>
      </c>
      <c r="D288" s="82">
        <f t="shared" si="58"/>
        <v>1900</v>
      </c>
      <c r="E288" s="80">
        <f t="shared" si="58"/>
        <v>0</v>
      </c>
      <c r="F288" s="80">
        <f t="shared" si="58"/>
        <v>0</v>
      </c>
      <c r="G288" s="80">
        <f t="shared" si="58"/>
        <v>0</v>
      </c>
      <c r="H288" s="80">
        <f t="shared" si="58"/>
        <v>0</v>
      </c>
      <c r="I288" s="80">
        <f t="shared" si="58"/>
        <v>0</v>
      </c>
      <c r="J288" s="80">
        <f t="shared" si="58"/>
        <v>0</v>
      </c>
      <c r="K288" s="80">
        <f t="shared" si="58"/>
        <v>0</v>
      </c>
      <c r="L288" s="80">
        <f t="shared" si="58"/>
        <v>0</v>
      </c>
    </row>
    <row r="289" spans="1:12" ht="12.75">
      <c r="A289" s="57"/>
      <c r="B289" s="58"/>
      <c r="C289" s="59"/>
      <c r="D289" s="79"/>
      <c r="E289" s="77"/>
      <c r="F289" s="77"/>
      <c r="G289" s="77"/>
      <c r="H289" s="77"/>
      <c r="I289" s="77"/>
      <c r="J289" s="77"/>
      <c r="K289" s="77"/>
      <c r="L289" s="77"/>
    </row>
    <row r="290" spans="1:12" ht="12.75">
      <c r="A290" s="57"/>
      <c r="B290" s="58"/>
      <c r="C290" s="59"/>
      <c r="D290" s="98"/>
      <c r="E290" s="79"/>
      <c r="F290" s="98"/>
      <c r="G290" s="79"/>
      <c r="H290" s="98"/>
      <c r="I290" s="79"/>
      <c r="J290" s="98"/>
      <c r="K290" s="79"/>
      <c r="L290" s="98"/>
    </row>
    <row r="291" spans="1:12" ht="12.75" customHeight="1">
      <c r="A291" s="57" t="s">
        <v>22</v>
      </c>
      <c r="B291" s="87">
        <v>4216</v>
      </c>
      <c r="C291" s="88" t="s">
        <v>11</v>
      </c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1:12" ht="12.75" customHeight="1">
      <c r="A292" s="89"/>
      <c r="B292" s="89">
        <v>80</v>
      </c>
      <c r="C292" s="90" t="s">
        <v>31</v>
      </c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1:12" ht="12.75" customHeight="1">
      <c r="A293" s="89"/>
      <c r="B293" s="115">
        <v>80.8</v>
      </c>
      <c r="C293" s="88" t="s">
        <v>50</v>
      </c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1:12" ht="25.5">
      <c r="A294" s="89"/>
      <c r="B294" s="57">
        <v>42</v>
      </c>
      <c r="C294" s="62" t="s">
        <v>162</v>
      </c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1:12" ht="12.75" customHeight="1">
      <c r="A295" s="89"/>
      <c r="B295" s="57">
        <v>45</v>
      </c>
      <c r="C295" s="62" t="s">
        <v>33</v>
      </c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1:12" ht="12.75" customHeight="1">
      <c r="A296" s="89"/>
      <c r="B296" s="76" t="s">
        <v>39</v>
      </c>
      <c r="C296" s="90" t="s">
        <v>99</v>
      </c>
      <c r="D296" s="82">
        <v>1272</v>
      </c>
      <c r="E296" s="80">
        <v>0</v>
      </c>
      <c r="F296" s="159" t="s">
        <v>281</v>
      </c>
      <c r="G296" s="82" t="s">
        <v>281</v>
      </c>
      <c r="H296" s="80">
        <v>0</v>
      </c>
      <c r="I296" s="80">
        <v>0</v>
      </c>
      <c r="J296" s="80">
        <v>0</v>
      </c>
      <c r="K296" s="80">
        <v>0</v>
      </c>
      <c r="L296" s="80">
        <f>SUM(J296:K296)</f>
        <v>0</v>
      </c>
    </row>
    <row r="297" spans="1:12" ht="25.5">
      <c r="A297" s="89" t="s">
        <v>20</v>
      </c>
      <c r="B297" s="57">
        <v>42</v>
      </c>
      <c r="C297" s="62" t="s">
        <v>162</v>
      </c>
      <c r="D297" s="66">
        <f>D296</f>
        <v>1272</v>
      </c>
      <c r="E297" s="65">
        <f aca="true" t="shared" si="59" ref="E297:L297">E296</f>
        <v>0</v>
      </c>
      <c r="F297" s="66" t="str">
        <f t="shared" si="59"/>
        <v> -</v>
      </c>
      <c r="G297" s="66" t="str">
        <f t="shared" si="59"/>
        <v> -</v>
      </c>
      <c r="H297" s="65">
        <f t="shared" si="59"/>
        <v>0</v>
      </c>
      <c r="I297" s="65">
        <f t="shared" si="59"/>
        <v>0</v>
      </c>
      <c r="J297" s="65">
        <f t="shared" si="59"/>
        <v>0</v>
      </c>
      <c r="K297" s="65">
        <f t="shared" si="59"/>
        <v>0</v>
      </c>
      <c r="L297" s="65">
        <f t="shared" si="59"/>
        <v>0</v>
      </c>
    </row>
    <row r="298" spans="1:12" ht="12.75" customHeight="1">
      <c r="A298" s="89" t="s">
        <v>20</v>
      </c>
      <c r="B298" s="115">
        <v>80.8</v>
      </c>
      <c r="C298" s="88" t="s">
        <v>50</v>
      </c>
      <c r="D298" s="66">
        <f aca="true" t="shared" si="60" ref="D298:L300">D297</f>
        <v>1272</v>
      </c>
      <c r="E298" s="65">
        <f t="shared" si="60"/>
        <v>0</v>
      </c>
      <c r="F298" s="65" t="str">
        <f t="shared" si="60"/>
        <v> -</v>
      </c>
      <c r="G298" s="65" t="str">
        <f t="shared" si="60"/>
        <v> -</v>
      </c>
      <c r="H298" s="65">
        <f t="shared" si="60"/>
        <v>0</v>
      </c>
      <c r="I298" s="65">
        <f t="shared" si="60"/>
        <v>0</v>
      </c>
      <c r="J298" s="65">
        <f t="shared" si="60"/>
        <v>0</v>
      </c>
      <c r="K298" s="65">
        <f t="shared" si="60"/>
        <v>0</v>
      </c>
      <c r="L298" s="65">
        <f t="shared" si="60"/>
        <v>0</v>
      </c>
    </row>
    <row r="299" spans="1:12" ht="12.75" customHeight="1">
      <c r="A299" s="89" t="s">
        <v>20</v>
      </c>
      <c r="B299" s="89">
        <v>80</v>
      </c>
      <c r="C299" s="90" t="s">
        <v>31</v>
      </c>
      <c r="D299" s="66">
        <f t="shared" si="60"/>
        <v>1272</v>
      </c>
      <c r="E299" s="65">
        <f t="shared" si="60"/>
        <v>0</v>
      </c>
      <c r="F299" s="65" t="str">
        <f t="shared" si="60"/>
        <v> -</v>
      </c>
      <c r="G299" s="65" t="str">
        <f t="shared" si="60"/>
        <v> -</v>
      </c>
      <c r="H299" s="65">
        <f t="shared" si="60"/>
        <v>0</v>
      </c>
      <c r="I299" s="65">
        <f t="shared" si="60"/>
        <v>0</v>
      </c>
      <c r="J299" s="65">
        <f t="shared" si="60"/>
        <v>0</v>
      </c>
      <c r="K299" s="65">
        <f t="shared" si="60"/>
        <v>0</v>
      </c>
      <c r="L299" s="65">
        <f t="shared" si="60"/>
        <v>0</v>
      </c>
    </row>
    <row r="300" spans="1:12" ht="12.75" customHeight="1">
      <c r="A300" s="94" t="s">
        <v>20</v>
      </c>
      <c r="B300" s="181">
        <v>4216</v>
      </c>
      <c r="C300" s="182" t="s">
        <v>11</v>
      </c>
      <c r="D300" s="66">
        <f t="shared" si="60"/>
        <v>1272</v>
      </c>
      <c r="E300" s="65">
        <f t="shared" si="60"/>
        <v>0</v>
      </c>
      <c r="F300" s="65" t="str">
        <f t="shared" si="60"/>
        <v> -</v>
      </c>
      <c r="G300" s="65" t="str">
        <f t="shared" si="60"/>
        <v> -</v>
      </c>
      <c r="H300" s="65">
        <f t="shared" si="60"/>
        <v>0</v>
      </c>
      <c r="I300" s="65">
        <f t="shared" si="60"/>
        <v>0</v>
      </c>
      <c r="J300" s="65">
        <f t="shared" si="60"/>
        <v>0</v>
      </c>
      <c r="K300" s="65">
        <f t="shared" si="60"/>
        <v>0</v>
      </c>
      <c r="L300" s="65">
        <f t="shared" si="60"/>
        <v>0</v>
      </c>
    </row>
    <row r="301" spans="1:12" ht="12.75" customHeight="1">
      <c r="A301" s="89"/>
      <c r="B301" s="87"/>
      <c r="C301" s="90"/>
      <c r="D301" s="160"/>
      <c r="E301" s="160"/>
      <c r="F301" s="160"/>
      <c r="G301" s="160"/>
      <c r="H301" s="160"/>
      <c r="I301" s="160"/>
      <c r="J301" s="160"/>
      <c r="K301" s="160"/>
      <c r="L301" s="160"/>
    </row>
    <row r="302" spans="1:12" ht="12.75" customHeight="1">
      <c r="A302" s="57" t="s">
        <v>22</v>
      </c>
      <c r="B302" s="58">
        <v>4217</v>
      </c>
      <c r="C302" s="59" t="s">
        <v>12</v>
      </c>
      <c r="D302" s="100"/>
      <c r="E302" s="100"/>
      <c r="F302" s="100"/>
      <c r="G302" s="100"/>
      <c r="H302" s="100"/>
      <c r="I302" s="100"/>
      <c r="J302" s="100"/>
      <c r="K302" s="100"/>
      <c r="L302" s="100"/>
    </row>
    <row r="303" spans="1:12" ht="25.5">
      <c r="A303" s="57"/>
      <c r="B303" s="99">
        <v>3</v>
      </c>
      <c r="C303" s="62" t="s">
        <v>100</v>
      </c>
      <c r="D303" s="158"/>
      <c r="E303" s="158"/>
      <c r="F303" s="158"/>
      <c r="G303" s="158"/>
      <c r="H303" s="158"/>
      <c r="I303" s="158"/>
      <c r="J303" s="158"/>
      <c r="K303" s="158"/>
      <c r="L303" s="158"/>
    </row>
    <row r="304" spans="1:12" ht="12.75" customHeight="1">
      <c r="A304" s="57"/>
      <c r="B304" s="115">
        <v>3.051</v>
      </c>
      <c r="C304" s="59" t="s">
        <v>56</v>
      </c>
      <c r="D304" s="158"/>
      <c r="E304" s="158"/>
      <c r="F304" s="158"/>
      <c r="G304" s="158"/>
      <c r="H304" s="158"/>
      <c r="I304" s="158"/>
      <c r="J304" s="158"/>
      <c r="K304" s="158"/>
      <c r="L304" s="158"/>
    </row>
    <row r="305" spans="1:12" ht="12.75" customHeight="1">
      <c r="A305" s="57"/>
      <c r="B305" s="99">
        <v>60</v>
      </c>
      <c r="C305" s="62" t="s">
        <v>102</v>
      </c>
      <c r="D305" s="98"/>
      <c r="E305" s="98"/>
      <c r="F305" s="98"/>
      <c r="G305" s="98"/>
      <c r="H305" s="98"/>
      <c r="I305" s="98"/>
      <c r="J305" s="98"/>
      <c r="K305" s="98"/>
      <c r="L305" s="98"/>
    </row>
    <row r="306" spans="1:12" ht="12.75" customHeight="1">
      <c r="A306" s="57"/>
      <c r="B306" s="104">
        <v>45</v>
      </c>
      <c r="C306" s="62" t="s">
        <v>33</v>
      </c>
      <c r="D306" s="98"/>
      <c r="E306" s="98"/>
      <c r="F306" s="98"/>
      <c r="G306" s="98"/>
      <c r="H306" s="98"/>
      <c r="I306" s="98"/>
      <c r="J306" s="98"/>
      <c r="K306" s="98"/>
      <c r="L306" s="98"/>
    </row>
    <row r="307" spans="1:12" ht="12.75" customHeight="1">
      <c r="A307" s="57"/>
      <c r="B307" s="134" t="s">
        <v>101</v>
      </c>
      <c r="C307" s="62" t="s">
        <v>108</v>
      </c>
      <c r="D307" s="77">
        <v>0</v>
      </c>
      <c r="E307" s="77">
        <v>0</v>
      </c>
      <c r="F307" s="98" t="s">
        <v>281</v>
      </c>
      <c r="G307" s="79" t="s">
        <v>281</v>
      </c>
      <c r="H307" s="77">
        <v>0</v>
      </c>
      <c r="I307" s="77">
        <v>0</v>
      </c>
      <c r="J307" s="79">
        <v>70636</v>
      </c>
      <c r="K307" s="77">
        <v>0</v>
      </c>
      <c r="L307" s="79">
        <f>SUM(J307:K307)</f>
        <v>70636</v>
      </c>
    </row>
    <row r="308" spans="1:12" ht="16.5" customHeight="1">
      <c r="A308" s="57"/>
      <c r="B308" s="134"/>
      <c r="C308" s="62"/>
      <c r="D308" s="98"/>
      <c r="E308" s="98"/>
      <c r="F308" s="98"/>
      <c r="G308" s="98"/>
      <c r="H308" s="98"/>
      <c r="I308" s="98"/>
      <c r="J308" s="98"/>
      <c r="K308" s="98"/>
      <c r="L308" s="98"/>
    </row>
    <row r="309" spans="1:16" s="111" customFormat="1" ht="12.75" customHeight="1">
      <c r="A309" s="57"/>
      <c r="B309" s="104">
        <v>48</v>
      </c>
      <c r="C309" s="62" t="s">
        <v>35</v>
      </c>
      <c r="D309" s="98"/>
      <c r="E309" s="98"/>
      <c r="F309" s="98"/>
      <c r="G309" s="98"/>
      <c r="H309" s="98"/>
      <c r="I309" s="98"/>
      <c r="J309" s="98"/>
      <c r="K309" s="98"/>
      <c r="L309" s="98"/>
      <c r="M309" s="110"/>
      <c r="N309" s="110"/>
      <c r="O309" s="110"/>
      <c r="P309" s="110"/>
    </row>
    <row r="310" spans="1:16" s="111" customFormat="1" ht="12.75" customHeight="1">
      <c r="A310" s="57"/>
      <c r="B310" s="76" t="s">
        <v>106</v>
      </c>
      <c r="C310" s="62" t="s">
        <v>108</v>
      </c>
      <c r="D310" s="77">
        <v>0</v>
      </c>
      <c r="E310" s="77">
        <v>0</v>
      </c>
      <c r="F310" s="98" t="s">
        <v>281</v>
      </c>
      <c r="G310" s="79" t="s">
        <v>281</v>
      </c>
      <c r="H310" s="77">
        <v>0</v>
      </c>
      <c r="I310" s="77">
        <v>0</v>
      </c>
      <c r="J310" s="79">
        <v>1</v>
      </c>
      <c r="K310" s="77">
        <v>0</v>
      </c>
      <c r="L310" s="79">
        <f>SUM(J310:K310)</f>
        <v>1</v>
      </c>
      <c r="M310" s="110"/>
      <c r="N310" s="110"/>
      <c r="O310" s="110"/>
      <c r="P310" s="110"/>
    </row>
    <row r="311" spans="1:16" s="111" customFormat="1" ht="12.75" customHeight="1">
      <c r="A311" s="57" t="s">
        <v>20</v>
      </c>
      <c r="B311" s="99">
        <v>60</v>
      </c>
      <c r="C311" s="62" t="s">
        <v>102</v>
      </c>
      <c r="D311" s="65">
        <f aca="true" t="shared" si="61" ref="D311:L311">D307+D310</f>
        <v>0</v>
      </c>
      <c r="E311" s="65">
        <f t="shared" si="61"/>
        <v>0</v>
      </c>
      <c r="F311" s="65">
        <f t="shared" si="61"/>
        <v>0</v>
      </c>
      <c r="G311" s="65">
        <f t="shared" si="61"/>
        <v>0</v>
      </c>
      <c r="H311" s="65">
        <f t="shared" si="61"/>
        <v>0</v>
      </c>
      <c r="I311" s="65">
        <f t="shared" si="61"/>
        <v>0</v>
      </c>
      <c r="J311" s="66">
        <f t="shared" si="61"/>
        <v>70637</v>
      </c>
      <c r="K311" s="65">
        <f t="shared" si="61"/>
        <v>0</v>
      </c>
      <c r="L311" s="66">
        <f t="shared" si="61"/>
        <v>70637</v>
      </c>
      <c r="M311" s="110"/>
      <c r="N311" s="110"/>
      <c r="O311" s="110"/>
      <c r="P311" s="110"/>
    </row>
    <row r="312" spans="1:16" s="111" customFormat="1" ht="16.5" customHeight="1">
      <c r="A312" s="57"/>
      <c r="B312" s="115"/>
      <c r="C312" s="59"/>
      <c r="D312" s="98"/>
      <c r="E312" s="98"/>
      <c r="F312" s="98"/>
      <c r="G312" s="98"/>
      <c r="H312" s="98"/>
      <c r="I312" s="98"/>
      <c r="J312" s="98"/>
      <c r="K312" s="98"/>
      <c r="L312" s="98"/>
      <c r="M312" s="110"/>
      <c r="N312" s="110"/>
      <c r="O312" s="110"/>
      <c r="P312" s="110"/>
    </row>
    <row r="313" spans="1:16" s="111" customFormat="1" ht="12.75">
      <c r="A313" s="57"/>
      <c r="B313" s="99">
        <v>61</v>
      </c>
      <c r="C313" s="62" t="s">
        <v>103</v>
      </c>
      <c r="D313" s="98"/>
      <c r="E313" s="98"/>
      <c r="F313" s="98"/>
      <c r="G313" s="98"/>
      <c r="H313" s="98"/>
      <c r="I313" s="98"/>
      <c r="J313" s="98"/>
      <c r="K313" s="98"/>
      <c r="L313" s="98"/>
      <c r="M313" s="110"/>
      <c r="N313" s="110"/>
      <c r="O313" s="110"/>
      <c r="P313" s="110"/>
    </row>
    <row r="314" spans="1:16" s="111" customFormat="1" ht="12.75">
      <c r="A314" s="57"/>
      <c r="B314" s="104">
        <v>45</v>
      </c>
      <c r="C314" s="62" t="s">
        <v>33</v>
      </c>
      <c r="D314" s="98"/>
      <c r="E314" s="98"/>
      <c r="F314" s="98"/>
      <c r="G314" s="98"/>
      <c r="H314" s="98"/>
      <c r="I314" s="98"/>
      <c r="J314" s="98"/>
      <c r="K314" s="98"/>
      <c r="L314" s="98"/>
      <c r="M314" s="110"/>
      <c r="N314" s="110"/>
      <c r="O314" s="110"/>
      <c r="P314" s="110"/>
    </row>
    <row r="315" spans="1:16" s="111" customFormat="1" ht="12.75">
      <c r="A315" s="57"/>
      <c r="B315" s="134" t="s">
        <v>109</v>
      </c>
      <c r="C315" s="62" t="s">
        <v>110</v>
      </c>
      <c r="D315" s="77">
        <v>0</v>
      </c>
      <c r="E315" s="77">
        <v>0</v>
      </c>
      <c r="F315" s="98" t="s">
        <v>281</v>
      </c>
      <c r="G315" s="79" t="s">
        <v>281</v>
      </c>
      <c r="H315" s="77">
        <v>0</v>
      </c>
      <c r="I315" s="77">
        <v>0</v>
      </c>
      <c r="J315" s="79">
        <v>1</v>
      </c>
      <c r="K315" s="77">
        <v>0</v>
      </c>
      <c r="L315" s="79">
        <f>SUM(J315:K315)</f>
        <v>1</v>
      </c>
      <c r="M315" s="110"/>
      <c r="N315" s="110"/>
      <c r="O315" s="110"/>
      <c r="P315" s="110"/>
    </row>
    <row r="316" spans="1:16" s="111" customFormat="1" ht="12.75">
      <c r="A316" s="57"/>
      <c r="B316" s="76" t="s">
        <v>190</v>
      </c>
      <c r="C316" s="62" t="s">
        <v>294</v>
      </c>
      <c r="D316" s="79">
        <v>9993</v>
      </c>
      <c r="E316" s="77">
        <v>0</v>
      </c>
      <c r="F316" s="79">
        <v>20000</v>
      </c>
      <c r="G316" s="79" t="s">
        <v>281</v>
      </c>
      <c r="H316" s="79">
        <v>20000</v>
      </c>
      <c r="I316" s="77">
        <v>0</v>
      </c>
      <c r="J316" s="79">
        <v>20000</v>
      </c>
      <c r="K316" s="77">
        <v>0</v>
      </c>
      <c r="L316" s="79">
        <f>SUM(J316:K316)</f>
        <v>20000</v>
      </c>
      <c r="M316" s="110"/>
      <c r="N316" s="110"/>
      <c r="O316" s="110"/>
      <c r="P316" s="110"/>
    </row>
    <row r="317" spans="1:16" s="111" customFormat="1" ht="12.75">
      <c r="A317" s="57" t="s">
        <v>20</v>
      </c>
      <c r="B317" s="104">
        <v>45</v>
      </c>
      <c r="C317" s="62" t="s">
        <v>33</v>
      </c>
      <c r="D317" s="66">
        <f aca="true" t="shared" si="62" ref="D317:L317">SUM(D315:D316)</f>
        <v>9993</v>
      </c>
      <c r="E317" s="65">
        <f t="shared" si="62"/>
        <v>0</v>
      </c>
      <c r="F317" s="66">
        <f t="shared" si="62"/>
        <v>20000</v>
      </c>
      <c r="G317" s="65">
        <f t="shared" si="62"/>
        <v>0</v>
      </c>
      <c r="H317" s="66">
        <f t="shared" si="62"/>
        <v>20000</v>
      </c>
      <c r="I317" s="65">
        <f t="shared" si="62"/>
        <v>0</v>
      </c>
      <c r="J317" s="66">
        <f t="shared" si="62"/>
        <v>20001</v>
      </c>
      <c r="K317" s="65">
        <f t="shared" si="62"/>
        <v>0</v>
      </c>
      <c r="L317" s="66">
        <f t="shared" si="62"/>
        <v>20001</v>
      </c>
      <c r="M317" s="110"/>
      <c r="N317" s="110"/>
      <c r="O317" s="110"/>
      <c r="P317" s="110"/>
    </row>
    <row r="318" spans="1:16" s="111" customFormat="1" ht="12.75">
      <c r="A318" s="57" t="s">
        <v>20</v>
      </c>
      <c r="B318" s="161">
        <v>61</v>
      </c>
      <c r="C318" s="62" t="s">
        <v>103</v>
      </c>
      <c r="D318" s="66">
        <f aca="true" t="shared" si="63" ref="D318:L318">D317</f>
        <v>9993</v>
      </c>
      <c r="E318" s="65">
        <f t="shared" si="63"/>
        <v>0</v>
      </c>
      <c r="F318" s="66">
        <f t="shared" si="63"/>
        <v>20000</v>
      </c>
      <c r="G318" s="65">
        <f t="shared" si="63"/>
        <v>0</v>
      </c>
      <c r="H318" s="66">
        <f t="shared" si="63"/>
        <v>20000</v>
      </c>
      <c r="I318" s="65">
        <f t="shared" si="63"/>
        <v>0</v>
      </c>
      <c r="J318" s="66">
        <f t="shared" si="63"/>
        <v>20001</v>
      </c>
      <c r="K318" s="65">
        <f t="shared" si="63"/>
        <v>0</v>
      </c>
      <c r="L318" s="66">
        <f t="shared" si="63"/>
        <v>20001</v>
      </c>
      <c r="M318" s="110"/>
      <c r="N318" s="110"/>
      <c r="O318" s="110"/>
      <c r="P318" s="110"/>
    </row>
    <row r="319" spans="1:16" s="111" customFormat="1" ht="16.5" customHeight="1">
      <c r="A319" s="57"/>
      <c r="B319" s="162"/>
      <c r="C319" s="59"/>
      <c r="D319" s="98"/>
      <c r="E319" s="98"/>
      <c r="F319" s="98"/>
      <c r="G319" s="98"/>
      <c r="H319" s="98"/>
      <c r="I319" s="98"/>
      <c r="J319" s="98"/>
      <c r="K319" s="98"/>
      <c r="L319" s="98"/>
      <c r="M319" s="110"/>
      <c r="N319" s="110"/>
      <c r="O319" s="110"/>
      <c r="P319" s="110"/>
    </row>
    <row r="320" spans="1:16" s="111" customFormat="1" ht="12.75">
      <c r="A320" s="57"/>
      <c r="B320" s="161">
        <v>62</v>
      </c>
      <c r="C320" s="62" t="s">
        <v>104</v>
      </c>
      <c r="D320" s="98"/>
      <c r="E320" s="98"/>
      <c r="F320" s="98"/>
      <c r="G320" s="98"/>
      <c r="H320" s="98"/>
      <c r="I320" s="98"/>
      <c r="J320" s="98"/>
      <c r="K320" s="98"/>
      <c r="L320" s="98"/>
      <c r="M320" s="110"/>
      <c r="N320" s="110"/>
      <c r="O320" s="110"/>
      <c r="P320" s="110"/>
    </row>
    <row r="321" spans="1:16" s="111" customFormat="1" ht="12.75">
      <c r="A321" s="57"/>
      <c r="B321" s="104">
        <v>45</v>
      </c>
      <c r="C321" s="62" t="s">
        <v>33</v>
      </c>
      <c r="D321" s="98"/>
      <c r="E321" s="98"/>
      <c r="F321" s="98"/>
      <c r="G321" s="98"/>
      <c r="H321" s="98"/>
      <c r="I321" s="98"/>
      <c r="J321" s="98"/>
      <c r="K321" s="98"/>
      <c r="L321" s="98"/>
      <c r="M321" s="110"/>
      <c r="N321" s="110"/>
      <c r="O321" s="110"/>
      <c r="P321" s="110"/>
    </row>
    <row r="322" spans="1:16" s="111" customFormat="1" ht="12.75">
      <c r="A322" s="57"/>
      <c r="B322" s="134" t="s">
        <v>111</v>
      </c>
      <c r="C322" s="62" t="s">
        <v>112</v>
      </c>
      <c r="D322" s="77">
        <v>0</v>
      </c>
      <c r="E322" s="77">
        <v>0</v>
      </c>
      <c r="F322" s="79" t="s">
        <v>281</v>
      </c>
      <c r="G322" s="79" t="s">
        <v>281</v>
      </c>
      <c r="H322" s="77">
        <v>0</v>
      </c>
      <c r="I322" s="77">
        <v>0</v>
      </c>
      <c r="J322" s="130">
        <v>1</v>
      </c>
      <c r="K322" s="77">
        <v>0</v>
      </c>
      <c r="L322" s="79">
        <f aca="true" t="shared" si="64" ref="L322:L327">SUM(J322:K322)</f>
        <v>1</v>
      </c>
      <c r="M322" s="110"/>
      <c r="N322" s="110"/>
      <c r="O322" s="110"/>
      <c r="P322" s="110"/>
    </row>
    <row r="323" spans="1:16" s="111" customFormat="1" ht="12.75">
      <c r="A323" s="57"/>
      <c r="B323" s="134" t="s">
        <v>153</v>
      </c>
      <c r="C323" s="62" t="s">
        <v>191</v>
      </c>
      <c r="D323" s="79">
        <v>40799</v>
      </c>
      <c r="E323" s="77">
        <v>0</v>
      </c>
      <c r="F323" s="98" t="s">
        <v>281</v>
      </c>
      <c r="G323" s="79" t="s">
        <v>281</v>
      </c>
      <c r="H323" s="77">
        <v>0</v>
      </c>
      <c r="I323" s="77">
        <v>0</v>
      </c>
      <c r="J323" s="77">
        <v>0</v>
      </c>
      <c r="K323" s="77">
        <v>0</v>
      </c>
      <c r="L323" s="77">
        <f t="shared" si="64"/>
        <v>0</v>
      </c>
      <c r="M323" s="110"/>
      <c r="N323" s="110"/>
      <c r="O323" s="110"/>
      <c r="P323" s="110"/>
    </row>
    <row r="324" spans="1:16" s="111" customFormat="1" ht="12.75">
      <c r="A324" s="57"/>
      <c r="B324" s="134" t="s">
        <v>212</v>
      </c>
      <c r="C324" s="62" t="s">
        <v>295</v>
      </c>
      <c r="D324" s="77">
        <v>0</v>
      </c>
      <c r="E324" s="77">
        <v>0</v>
      </c>
      <c r="F324" s="79">
        <v>50000</v>
      </c>
      <c r="G324" s="79" t="s">
        <v>281</v>
      </c>
      <c r="H324" s="79">
        <v>50000</v>
      </c>
      <c r="I324" s="77">
        <v>0</v>
      </c>
      <c r="J324" s="79">
        <v>30000</v>
      </c>
      <c r="K324" s="77">
        <v>0</v>
      </c>
      <c r="L324" s="79">
        <f t="shared" si="64"/>
        <v>30000</v>
      </c>
      <c r="M324" s="110"/>
      <c r="N324" s="110"/>
      <c r="O324" s="110"/>
      <c r="P324" s="110"/>
    </row>
    <row r="325" spans="1:16" s="111" customFormat="1" ht="25.5">
      <c r="A325" s="57"/>
      <c r="B325" s="134" t="s">
        <v>273</v>
      </c>
      <c r="C325" s="62" t="s">
        <v>296</v>
      </c>
      <c r="D325" s="77">
        <v>0</v>
      </c>
      <c r="E325" s="77">
        <v>0</v>
      </c>
      <c r="F325" s="79">
        <v>20000</v>
      </c>
      <c r="G325" s="79" t="s">
        <v>281</v>
      </c>
      <c r="H325" s="79">
        <v>20000</v>
      </c>
      <c r="I325" s="77">
        <v>0</v>
      </c>
      <c r="J325" s="79">
        <v>20000</v>
      </c>
      <c r="K325" s="77">
        <v>0</v>
      </c>
      <c r="L325" s="79">
        <f t="shared" si="64"/>
        <v>20000</v>
      </c>
      <c r="M325" s="110"/>
      <c r="N325" s="110"/>
      <c r="O325" s="110"/>
      <c r="P325" s="110"/>
    </row>
    <row r="326" spans="1:16" s="111" customFormat="1" ht="42.75" customHeight="1">
      <c r="A326" s="57"/>
      <c r="B326" s="134" t="s">
        <v>274</v>
      </c>
      <c r="C326" s="62" t="s">
        <v>276</v>
      </c>
      <c r="D326" s="77">
        <v>0</v>
      </c>
      <c r="E326" s="77">
        <v>0</v>
      </c>
      <c r="F326" s="79">
        <v>15000</v>
      </c>
      <c r="G326" s="79" t="s">
        <v>281</v>
      </c>
      <c r="H326" s="79">
        <v>10000</v>
      </c>
      <c r="I326" s="77">
        <v>0</v>
      </c>
      <c r="J326" s="79">
        <v>10000</v>
      </c>
      <c r="K326" s="130">
        <v>0</v>
      </c>
      <c r="L326" s="79">
        <f t="shared" si="64"/>
        <v>10000</v>
      </c>
      <c r="M326" s="110"/>
      <c r="N326" s="110"/>
      <c r="O326" s="110"/>
      <c r="P326" s="110"/>
    </row>
    <row r="327" spans="1:16" s="111" customFormat="1" ht="27" customHeight="1">
      <c r="A327" s="57"/>
      <c r="B327" s="134" t="s">
        <v>275</v>
      </c>
      <c r="C327" s="62" t="s">
        <v>277</v>
      </c>
      <c r="D327" s="77">
        <v>0</v>
      </c>
      <c r="E327" s="77">
        <v>0</v>
      </c>
      <c r="F327" s="79">
        <v>5000</v>
      </c>
      <c r="G327" s="79" t="s">
        <v>281</v>
      </c>
      <c r="H327" s="77">
        <v>0</v>
      </c>
      <c r="I327" s="77">
        <v>0</v>
      </c>
      <c r="J327" s="79">
        <v>1</v>
      </c>
      <c r="K327" s="77">
        <v>0</v>
      </c>
      <c r="L327" s="79">
        <f t="shared" si="64"/>
        <v>1</v>
      </c>
      <c r="M327" s="110"/>
      <c r="N327" s="110"/>
      <c r="O327" s="110"/>
      <c r="P327" s="110"/>
    </row>
    <row r="328" spans="1:16" s="111" customFormat="1" ht="12.75">
      <c r="A328" s="70" t="s">
        <v>20</v>
      </c>
      <c r="B328" s="164">
        <v>62</v>
      </c>
      <c r="C328" s="117" t="s">
        <v>104</v>
      </c>
      <c r="D328" s="66">
        <f aca="true" t="shared" si="65" ref="D328:I328">SUM(D322:D327)</f>
        <v>40799</v>
      </c>
      <c r="E328" s="65">
        <f t="shared" si="65"/>
        <v>0</v>
      </c>
      <c r="F328" s="66">
        <f t="shared" si="65"/>
        <v>90000</v>
      </c>
      <c r="G328" s="65">
        <f t="shared" si="65"/>
        <v>0</v>
      </c>
      <c r="H328" s="66">
        <f t="shared" si="65"/>
        <v>80000</v>
      </c>
      <c r="I328" s="65">
        <f t="shared" si="65"/>
        <v>0</v>
      </c>
      <c r="J328" s="66">
        <f>SUM(J322:J327)</f>
        <v>60002</v>
      </c>
      <c r="K328" s="163">
        <f>SUM(K322:K327)</f>
        <v>0</v>
      </c>
      <c r="L328" s="66">
        <f>SUM(L322:L327)</f>
        <v>60002</v>
      </c>
      <c r="M328" s="110"/>
      <c r="N328" s="110"/>
      <c r="O328" s="110"/>
      <c r="P328" s="110"/>
    </row>
    <row r="329" spans="1:16" s="111" customFormat="1" ht="16.5" customHeight="1" hidden="1">
      <c r="A329" s="57"/>
      <c r="B329" s="134"/>
      <c r="C329" s="62"/>
      <c r="D329" s="98"/>
      <c r="E329" s="98"/>
      <c r="F329" s="98"/>
      <c r="G329" s="98"/>
      <c r="H329" s="98"/>
      <c r="I329" s="98"/>
      <c r="J329" s="98"/>
      <c r="K329" s="98"/>
      <c r="L329" s="98"/>
      <c r="M329" s="110"/>
      <c r="N329" s="110"/>
      <c r="O329" s="110"/>
      <c r="P329" s="110"/>
    </row>
    <row r="330" spans="1:16" s="111" customFormat="1" ht="12.75">
      <c r="A330" s="57"/>
      <c r="B330" s="161">
        <v>63</v>
      </c>
      <c r="C330" s="62" t="s">
        <v>113</v>
      </c>
      <c r="D330" s="98"/>
      <c r="E330" s="98"/>
      <c r="F330" s="98"/>
      <c r="G330" s="98"/>
      <c r="H330" s="98"/>
      <c r="I330" s="98"/>
      <c r="J330" s="98"/>
      <c r="K330" s="98"/>
      <c r="L330" s="98"/>
      <c r="M330" s="110"/>
      <c r="N330" s="110"/>
      <c r="O330" s="110"/>
      <c r="P330" s="110"/>
    </row>
    <row r="331" spans="1:16" s="111" customFormat="1" ht="12.75">
      <c r="A331" s="57"/>
      <c r="B331" s="104">
        <v>45</v>
      </c>
      <c r="C331" s="62" t="s">
        <v>33</v>
      </c>
      <c r="D331" s="98"/>
      <c r="E331" s="98"/>
      <c r="F331" s="98"/>
      <c r="G331" s="98"/>
      <c r="H331" s="98"/>
      <c r="I331" s="98"/>
      <c r="J331" s="98"/>
      <c r="K331" s="98"/>
      <c r="L331" s="98"/>
      <c r="M331" s="110"/>
      <c r="N331" s="110"/>
      <c r="O331" s="110"/>
      <c r="P331" s="110"/>
    </row>
    <row r="332" spans="1:16" s="111" customFormat="1" ht="29.25" customHeight="1">
      <c r="A332" s="57"/>
      <c r="B332" s="134" t="s">
        <v>114</v>
      </c>
      <c r="C332" s="62" t="s">
        <v>197</v>
      </c>
      <c r="D332" s="79">
        <v>1627</v>
      </c>
      <c r="E332" s="77">
        <v>0</v>
      </c>
      <c r="F332" s="98">
        <v>800</v>
      </c>
      <c r="G332" s="79" t="s">
        <v>281</v>
      </c>
      <c r="H332" s="98">
        <v>800</v>
      </c>
      <c r="I332" s="77">
        <v>0</v>
      </c>
      <c r="J332" s="77">
        <v>0</v>
      </c>
      <c r="K332" s="77">
        <v>0</v>
      </c>
      <c r="L332" s="77">
        <f>SUM(J332:K332)</f>
        <v>0</v>
      </c>
      <c r="M332" s="110"/>
      <c r="N332" s="110"/>
      <c r="O332" s="110"/>
      <c r="P332" s="110"/>
    </row>
    <row r="333" spans="1:16" s="111" customFormat="1" ht="12.75">
      <c r="A333" s="57" t="s">
        <v>20</v>
      </c>
      <c r="B333" s="104">
        <v>45</v>
      </c>
      <c r="C333" s="62" t="s">
        <v>33</v>
      </c>
      <c r="D333" s="66">
        <f aca="true" t="shared" si="66" ref="D333:L333">SUM(D332:D332)</f>
        <v>1627</v>
      </c>
      <c r="E333" s="65">
        <f t="shared" si="66"/>
        <v>0</v>
      </c>
      <c r="F333" s="66">
        <f t="shared" si="66"/>
        <v>800</v>
      </c>
      <c r="G333" s="65">
        <f t="shared" si="66"/>
        <v>0</v>
      </c>
      <c r="H333" s="66">
        <f t="shared" si="66"/>
        <v>800</v>
      </c>
      <c r="I333" s="65">
        <f t="shared" si="66"/>
        <v>0</v>
      </c>
      <c r="J333" s="65">
        <f t="shared" si="66"/>
        <v>0</v>
      </c>
      <c r="K333" s="65">
        <f t="shared" si="66"/>
        <v>0</v>
      </c>
      <c r="L333" s="65">
        <f t="shared" si="66"/>
        <v>0</v>
      </c>
      <c r="M333" s="110"/>
      <c r="N333" s="110"/>
      <c r="O333" s="110"/>
      <c r="P333" s="110"/>
    </row>
    <row r="334" spans="1:16" s="111" customFormat="1" ht="16.5" customHeight="1">
      <c r="A334" s="57"/>
      <c r="B334" s="104"/>
      <c r="C334" s="62"/>
      <c r="D334" s="98"/>
      <c r="E334" s="98"/>
      <c r="F334" s="98"/>
      <c r="G334" s="98"/>
      <c r="H334" s="98"/>
      <c r="I334" s="98"/>
      <c r="J334" s="98"/>
      <c r="K334" s="98"/>
      <c r="L334" s="98"/>
      <c r="M334" s="110"/>
      <c r="N334" s="110"/>
      <c r="O334" s="110"/>
      <c r="P334" s="110"/>
    </row>
    <row r="335" spans="1:16" s="111" customFormat="1" ht="12.75">
      <c r="A335" s="57"/>
      <c r="B335" s="104">
        <v>46</v>
      </c>
      <c r="C335" s="62" t="s">
        <v>105</v>
      </c>
      <c r="D335" s="98"/>
      <c r="E335" s="98"/>
      <c r="F335" s="98"/>
      <c r="G335" s="98"/>
      <c r="H335" s="98"/>
      <c r="I335" s="98"/>
      <c r="J335" s="98"/>
      <c r="K335" s="79"/>
      <c r="L335" s="98"/>
      <c r="M335" s="110"/>
      <c r="N335" s="110"/>
      <c r="O335" s="110"/>
      <c r="P335" s="110"/>
    </row>
    <row r="336" spans="1:16" s="111" customFormat="1" ht="15.75" customHeight="1">
      <c r="A336" s="57"/>
      <c r="B336" s="134" t="s">
        <v>115</v>
      </c>
      <c r="C336" s="62" t="s">
        <v>117</v>
      </c>
      <c r="D336" s="79">
        <v>1283</v>
      </c>
      <c r="E336" s="77">
        <v>0</v>
      </c>
      <c r="F336" s="98" t="s">
        <v>281</v>
      </c>
      <c r="G336" s="79" t="s">
        <v>281</v>
      </c>
      <c r="H336" s="77">
        <v>0</v>
      </c>
      <c r="I336" s="77">
        <v>0</v>
      </c>
      <c r="J336" s="77">
        <v>0</v>
      </c>
      <c r="K336" s="77">
        <v>0</v>
      </c>
      <c r="L336" s="77">
        <f>SUM(J336:K336)</f>
        <v>0</v>
      </c>
      <c r="M336" s="110"/>
      <c r="N336" s="110"/>
      <c r="O336" s="110"/>
      <c r="P336" s="110"/>
    </row>
    <row r="337" spans="1:16" s="111" customFormat="1" ht="27" customHeight="1">
      <c r="A337" s="57"/>
      <c r="B337" s="134" t="s">
        <v>116</v>
      </c>
      <c r="C337" s="62" t="s">
        <v>163</v>
      </c>
      <c r="D337" s="79">
        <v>1937</v>
      </c>
      <c r="E337" s="77">
        <v>0</v>
      </c>
      <c r="F337" s="98" t="s">
        <v>281</v>
      </c>
      <c r="G337" s="79" t="s">
        <v>281</v>
      </c>
      <c r="H337" s="77">
        <v>0</v>
      </c>
      <c r="I337" s="77">
        <v>0</v>
      </c>
      <c r="J337" s="77">
        <v>0</v>
      </c>
      <c r="K337" s="77">
        <v>0</v>
      </c>
      <c r="L337" s="77">
        <f>SUM(J337:K337)</f>
        <v>0</v>
      </c>
      <c r="M337" s="110"/>
      <c r="N337" s="110"/>
      <c r="O337" s="110"/>
      <c r="P337" s="110"/>
    </row>
    <row r="338" spans="1:16" s="111" customFormat="1" ht="12.75">
      <c r="A338" s="57" t="s">
        <v>20</v>
      </c>
      <c r="B338" s="104">
        <v>46</v>
      </c>
      <c r="C338" s="62" t="s">
        <v>105</v>
      </c>
      <c r="D338" s="66">
        <f aca="true" t="shared" si="67" ref="D338:L338">SUM(D336:D337)</f>
        <v>3220</v>
      </c>
      <c r="E338" s="65">
        <f t="shared" si="67"/>
        <v>0</v>
      </c>
      <c r="F338" s="65">
        <f t="shared" si="67"/>
        <v>0</v>
      </c>
      <c r="G338" s="65">
        <f t="shared" si="67"/>
        <v>0</v>
      </c>
      <c r="H338" s="65">
        <f t="shared" si="67"/>
        <v>0</v>
      </c>
      <c r="I338" s="65">
        <f t="shared" si="67"/>
        <v>0</v>
      </c>
      <c r="J338" s="65">
        <f t="shared" si="67"/>
        <v>0</v>
      </c>
      <c r="K338" s="65">
        <f t="shared" si="67"/>
        <v>0</v>
      </c>
      <c r="L338" s="65">
        <f t="shared" si="67"/>
        <v>0</v>
      </c>
      <c r="M338" s="110"/>
      <c r="N338" s="110"/>
      <c r="O338" s="110"/>
      <c r="P338" s="110"/>
    </row>
    <row r="339" spans="1:16" s="111" customFormat="1" ht="6" customHeight="1" hidden="1">
      <c r="A339" s="57"/>
      <c r="B339" s="104"/>
      <c r="C339" s="62"/>
      <c r="D339" s="79"/>
      <c r="E339" s="79"/>
      <c r="F339" s="98"/>
      <c r="G339" s="79"/>
      <c r="H339" s="98"/>
      <c r="I339" s="79"/>
      <c r="J339" s="98"/>
      <c r="K339" s="79"/>
      <c r="L339" s="79"/>
      <c r="M339" s="110"/>
      <c r="N339" s="110"/>
      <c r="O339" s="110"/>
      <c r="P339" s="110"/>
    </row>
    <row r="340" spans="1:16" s="111" customFormat="1" ht="25.5">
      <c r="A340" s="57" t="s">
        <v>20</v>
      </c>
      <c r="B340" s="161">
        <v>63</v>
      </c>
      <c r="C340" s="62" t="s">
        <v>282</v>
      </c>
      <c r="D340" s="82">
        <f>D338+D333</f>
        <v>4847</v>
      </c>
      <c r="E340" s="80">
        <f aca="true" t="shared" si="68" ref="E340:L340">E338+E333</f>
        <v>0</v>
      </c>
      <c r="F340" s="82">
        <f t="shared" si="68"/>
        <v>800</v>
      </c>
      <c r="G340" s="80">
        <f t="shared" si="68"/>
        <v>0</v>
      </c>
      <c r="H340" s="82">
        <f t="shared" si="68"/>
        <v>800</v>
      </c>
      <c r="I340" s="80">
        <f t="shared" si="68"/>
        <v>0</v>
      </c>
      <c r="J340" s="80">
        <f t="shared" si="68"/>
        <v>0</v>
      </c>
      <c r="K340" s="80">
        <f t="shared" si="68"/>
        <v>0</v>
      </c>
      <c r="L340" s="80">
        <f t="shared" si="68"/>
        <v>0</v>
      </c>
      <c r="M340" s="110"/>
      <c r="N340" s="110"/>
      <c r="O340" s="110"/>
      <c r="P340" s="110"/>
    </row>
    <row r="341" spans="1:16" s="111" customFormat="1" ht="27.75" customHeight="1">
      <c r="A341" s="57"/>
      <c r="B341" s="165">
        <v>71</v>
      </c>
      <c r="C341" s="90" t="s">
        <v>135</v>
      </c>
      <c r="D341" s="98"/>
      <c r="E341" s="98"/>
      <c r="F341" s="98"/>
      <c r="G341" s="98"/>
      <c r="H341" s="98"/>
      <c r="I341" s="98"/>
      <c r="J341" s="98"/>
      <c r="K341" s="98"/>
      <c r="L341" s="98"/>
      <c r="M341" s="110"/>
      <c r="N341" s="110"/>
      <c r="O341" s="110"/>
      <c r="P341" s="110"/>
    </row>
    <row r="342" spans="1:16" s="111" customFormat="1" ht="12.75">
      <c r="A342" s="57"/>
      <c r="B342" s="165">
        <v>44</v>
      </c>
      <c r="C342" s="90" t="s">
        <v>25</v>
      </c>
      <c r="D342" s="98"/>
      <c r="E342" s="98"/>
      <c r="F342" s="98"/>
      <c r="G342" s="98"/>
      <c r="H342" s="98"/>
      <c r="I342" s="98"/>
      <c r="J342" s="98"/>
      <c r="K342" s="98"/>
      <c r="L342" s="98"/>
      <c r="M342" s="110"/>
      <c r="N342" s="110"/>
      <c r="O342" s="110"/>
      <c r="P342" s="110"/>
    </row>
    <row r="343" spans="1:16" s="111" customFormat="1" ht="12.75">
      <c r="A343" s="57"/>
      <c r="B343" s="165" t="s">
        <v>136</v>
      </c>
      <c r="C343" s="90" t="s">
        <v>137</v>
      </c>
      <c r="D343" s="79">
        <v>401208</v>
      </c>
      <c r="E343" s="77">
        <v>0</v>
      </c>
      <c r="F343" s="98">
        <v>1500000</v>
      </c>
      <c r="G343" s="79" t="s">
        <v>281</v>
      </c>
      <c r="H343" s="98">
        <v>1500000</v>
      </c>
      <c r="I343" s="77">
        <v>0</v>
      </c>
      <c r="J343" s="79">
        <v>1615500</v>
      </c>
      <c r="K343" s="77">
        <v>0</v>
      </c>
      <c r="L343" s="79">
        <f>SUM(J343:K343)</f>
        <v>1615500</v>
      </c>
      <c r="M343" s="110"/>
      <c r="N343" s="110"/>
      <c r="O343" s="110"/>
      <c r="P343" s="110"/>
    </row>
    <row r="344" spans="1:16" s="111" customFormat="1" ht="12.75">
      <c r="A344" s="57"/>
      <c r="B344" s="165" t="s">
        <v>138</v>
      </c>
      <c r="C344" s="90" t="s">
        <v>150</v>
      </c>
      <c r="D344" s="80">
        <v>0</v>
      </c>
      <c r="E344" s="80">
        <v>0</v>
      </c>
      <c r="F344" s="105" t="s">
        <v>281</v>
      </c>
      <c r="G344" s="82" t="s">
        <v>281</v>
      </c>
      <c r="H344" s="80">
        <v>0</v>
      </c>
      <c r="I344" s="80">
        <v>0</v>
      </c>
      <c r="J344" s="82">
        <v>1</v>
      </c>
      <c r="K344" s="80">
        <v>0</v>
      </c>
      <c r="L344" s="131">
        <f>SUM(J344:K344)</f>
        <v>1</v>
      </c>
      <c r="M344" s="110"/>
      <c r="N344" s="110"/>
      <c r="O344" s="110"/>
      <c r="P344" s="110"/>
    </row>
    <row r="345" spans="1:16" s="111" customFormat="1" ht="25.5">
      <c r="A345" s="57" t="s">
        <v>20</v>
      </c>
      <c r="B345" s="165">
        <v>71</v>
      </c>
      <c r="C345" s="90" t="s">
        <v>135</v>
      </c>
      <c r="D345" s="82">
        <f aca="true" t="shared" si="69" ref="D345:L345">D344+D343</f>
        <v>401208</v>
      </c>
      <c r="E345" s="80">
        <f t="shared" si="69"/>
        <v>0</v>
      </c>
      <c r="F345" s="82">
        <f t="shared" si="69"/>
        <v>1500000</v>
      </c>
      <c r="G345" s="80">
        <f t="shared" si="69"/>
        <v>0</v>
      </c>
      <c r="H345" s="82">
        <f t="shared" si="69"/>
        <v>1500000</v>
      </c>
      <c r="I345" s="80">
        <f t="shared" si="69"/>
        <v>0</v>
      </c>
      <c r="J345" s="82">
        <f t="shared" si="69"/>
        <v>1615501</v>
      </c>
      <c r="K345" s="80">
        <f t="shared" si="69"/>
        <v>0</v>
      </c>
      <c r="L345" s="82">
        <f t="shared" si="69"/>
        <v>1615501</v>
      </c>
      <c r="M345" s="110"/>
      <c r="N345" s="110"/>
      <c r="O345" s="110"/>
      <c r="P345" s="110"/>
    </row>
    <row r="346" spans="1:16" s="111" customFormat="1" ht="15.75" customHeight="1">
      <c r="A346" s="57"/>
      <c r="B346" s="165"/>
      <c r="C346" s="90"/>
      <c r="D346" s="98"/>
      <c r="E346" s="98"/>
      <c r="F346" s="98"/>
      <c r="G346" s="98"/>
      <c r="H346" s="98"/>
      <c r="I346" s="98"/>
      <c r="J346" s="98"/>
      <c r="K346" s="98"/>
      <c r="L346" s="98"/>
      <c r="M346" s="110"/>
      <c r="N346" s="110"/>
      <c r="O346" s="110"/>
      <c r="P346" s="110"/>
    </row>
    <row r="347" spans="1:16" s="111" customFormat="1" ht="12.75">
      <c r="A347" s="57"/>
      <c r="B347" s="165">
        <v>72</v>
      </c>
      <c r="C347" s="90" t="s">
        <v>139</v>
      </c>
      <c r="D347" s="98"/>
      <c r="E347" s="98"/>
      <c r="F347" s="98"/>
      <c r="G347" s="98"/>
      <c r="H347" s="98"/>
      <c r="I347" s="98"/>
      <c r="J347" s="98"/>
      <c r="K347" s="98"/>
      <c r="L347" s="98"/>
      <c r="M347" s="110"/>
      <c r="N347" s="110"/>
      <c r="O347" s="110"/>
      <c r="P347" s="110"/>
    </row>
    <row r="348" spans="1:16" s="111" customFormat="1" ht="12.75">
      <c r="A348" s="57"/>
      <c r="B348" s="165">
        <v>44</v>
      </c>
      <c r="C348" s="90" t="s">
        <v>25</v>
      </c>
      <c r="D348" s="98"/>
      <c r="E348" s="98"/>
      <c r="F348" s="98"/>
      <c r="G348" s="98"/>
      <c r="H348" s="98"/>
      <c r="I348" s="98"/>
      <c r="J348" s="98"/>
      <c r="K348" s="98"/>
      <c r="L348" s="98"/>
      <c r="M348" s="110"/>
      <c r="N348" s="110"/>
      <c r="O348" s="110"/>
      <c r="P348" s="110"/>
    </row>
    <row r="349" spans="1:16" s="111" customFormat="1" ht="12.75">
      <c r="A349" s="57"/>
      <c r="B349" s="165" t="s">
        <v>154</v>
      </c>
      <c r="C349" s="90" t="s">
        <v>151</v>
      </c>
      <c r="D349" s="79">
        <v>64983</v>
      </c>
      <c r="E349" s="77">
        <v>0</v>
      </c>
      <c r="F349" s="98">
        <v>40000</v>
      </c>
      <c r="G349" s="79" t="s">
        <v>281</v>
      </c>
      <c r="H349" s="98">
        <v>40000</v>
      </c>
      <c r="I349" s="77">
        <v>0</v>
      </c>
      <c r="J349" s="79">
        <v>5000</v>
      </c>
      <c r="K349" s="77">
        <v>0</v>
      </c>
      <c r="L349" s="79">
        <f>SUM(J349:K349)</f>
        <v>5000</v>
      </c>
      <c r="M349" s="110"/>
      <c r="N349" s="110"/>
      <c r="O349" s="110"/>
      <c r="P349" s="110"/>
    </row>
    <row r="350" spans="1:16" s="111" customFormat="1" ht="12.75">
      <c r="A350" s="57"/>
      <c r="B350" s="165" t="s">
        <v>155</v>
      </c>
      <c r="C350" s="90" t="s">
        <v>152</v>
      </c>
      <c r="D350" s="79">
        <v>5418</v>
      </c>
      <c r="E350" s="77">
        <v>0</v>
      </c>
      <c r="F350" s="79" t="s">
        <v>281</v>
      </c>
      <c r="G350" s="79" t="s">
        <v>281</v>
      </c>
      <c r="H350" s="77">
        <v>0</v>
      </c>
      <c r="I350" s="77">
        <v>0</v>
      </c>
      <c r="J350" s="79">
        <v>1</v>
      </c>
      <c r="K350" s="77">
        <v>0</v>
      </c>
      <c r="L350" s="79">
        <f>SUM(J350:K350)</f>
        <v>1</v>
      </c>
      <c r="M350" s="110"/>
      <c r="N350" s="110"/>
      <c r="O350" s="110"/>
      <c r="P350" s="110"/>
    </row>
    <row r="351" spans="1:16" s="111" customFormat="1" ht="12.75">
      <c r="A351" s="57" t="s">
        <v>20</v>
      </c>
      <c r="B351" s="165">
        <v>44</v>
      </c>
      <c r="C351" s="90" t="s">
        <v>25</v>
      </c>
      <c r="D351" s="66">
        <f aca="true" t="shared" si="70" ref="D351:L351">D350+D349</f>
        <v>70401</v>
      </c>
      <c r="E351" s="65">
        <f t="shared" si="70"/>
        <v>0</v>
      </c>
      <c r="F351" s="66">
        <f t="shared" si="70"/>
        <v>40000</v>
      </c>
      <c r="G351" s="65">
        <f t="shared" si="70"/>
        <v>0</v>
      </c>
      <c r="H351" s="66">
        <f t="shared" si="70"/>
        <v>40000</v>
      </c>
      <c r="I351" s="65">
        <f t="shared" si="70"/>
        <v>0</v>
      </c>
      <c r="J351" s="66">
        <f t="shared" si="70"/>
        <v>5001</v>
      </c>
      <c r="K351" s="65">
        <f t="shared" si="70"/>
        <v>0</v>
      </c>
      <c r="L351" s="66">
        <f t="shared" si="70"/>
        <v>5001</v>
      </c>
      <c r="M351" s="110"/>
      <c r="N351" s="110"/>
      <c r="O351" s="110"/>
      <c r="P351" s="110"/>
    </row>
    <row r="352" spans="1:16" s="111" customFormat="1" ht="12.75">
      <c r="A352" s="57" t="s">
        <v>20</v>
      </c>
      <c r="B352" s="165">
        <v>72</v>
      </c>
      <c r="C352" s="90" t="s">
        <v>139</v>
      </c>
      <c r="D352" s="82">
        <f aca="true" t="shared" si="71" ref="D352:L352">D351</f>
        <v>70401</v>
      </c>
      <c r="E352" s="80">
        <f t="shared" si="71"/>
        <v>0</v>
      </c>
      <c r="F352" s="82">
        <f t="shared" si="71"/>
        <v>40000</v>
      </c>
      <c r="G352" s="80">
        <f t="shared" si="71"/>
        <v>0</v>
      </c>
      <c r="H352" s="82">
        <f t="shared" si="71"/>
        <v>40000</v>
      </c>
      <c r="I352" s="80">
        <f t="shared" si="71"/>
        <v>0</v>
      </c>
      <c r="J352" s="82">
        <f t="shared" si="71"/>
        <v>5001</v>
      </c>
      <c r="K352" s="80">
        <f t="shared" si="71"/>
        <v>0</v>
      </c>
      <c r="L352" s="82">
        <f t="shared" si="71"/>
        <v>5001</v>
      </c>
      <c r="M352" s="110"/>
      <c r="N352" s="110"/>
      <c r="O352" s="110"/>
      <c r="P352" s="110"/>
    </row>
    <row r="353" spans="1:16" s="111" customFormat="1" ht="12.75">
      <c r="A353" s="57"/>
      <c r="B353" s="165"/>
      <c r="C353" s="90"/>
      <c r="D353" s="98"/>
      <c r="E353" s="98"/>
      <c r="F353" s="98"/>
      <c r="G353" s="98"/>
      <c r="H353" s="98"/>
      <c r="I353" s="98"/>
      <c r="J353" s="98"/>
      <c r="K353" s="98"/>
      <c r="L353" s="98"/>
      <c r="M353" s="110"/>
      <c r="N353" s="110"/>
      <c r="O353" s="110"/>
      <c r="P353" s="110"/>
    </row>
    <row r="354" spans="1:16" s="111" customFormat="1" ht="12.75">
      <c r="A354" s="57"/>
      <c r="B354" s="165"/>
      <c r="C354" s="90"/>
      <c r="D354" s="98"/>
      <c r="E354" s="98"/>
      <c r="F354" s="98"/>
      <c r="G354" s="98"/>
      <c r="H354" s="98"/>
      <c r="I354" s="98"/>
      <c r="J354" s="98"/>
      <c r="K354" s="98"/>
      <c r="L354" s="98"/>
      <c r="M354" s="110"/>
      <c r="N354" s="110"/>
      <c r="O354" s="110"/>
      <c r="P354" s="110"/>
    </row>
    <row r="355" spans="1:16" s="111" customFormat="1" ht="12.75">
      <c r="A355" s="57"/>
      <c r="B355" s="165">
        <v>75</v>
      </c>
      <c r="C355" s="90" t="s">
        <v>202</v>
      </c>
      <c r="D355" s="98"/>
      <c r="E355" s="98"/>
      <c r="F355" s="98"/>
      <c r="G355" s="98"/>
      <c r="H355" s="98"/>
      <c r="I355" s="98"/>
      <c r="J355" s="98"/>
      <c r="K355" s="98"/>
      <c r="L355" s="98"/>
      <c r="M355" s="110"/>
      <c r="N355" s="110"/>
      <c r="O355" s="110"/>
      <c r="P355" s="110"/>
    </row>
    <row r="356" spans="1:16" s="111" customFormat="1" ht="12.75">
      <c r="A356" s="57"/>
      <c r="B356" s="165">
        <v>44</v>
      </c>
      <c r="C356" s="90" t="s">
        <v>25</v>
      </c>
      <c r="D356" s="98"/>
      <c r="E356" s="98"/>
      <c r="F356" s="98"/>
      <c r="G356" s="98"/>
      <c r="H356" s="98"/>
      <c r="I356" s="98"/>
      <c r="J356" s="98"/>
      <c r="K356" s="98"/>
      <c r="L356" s="98"/>
      <c r="M356" s="110"/>
      <c r="N356" s="110"/>
      <c r="O356" s="110"/>
      <c r="P356" s="110"/>
    </row>
    <row r="357" spans="1:16" s="111" customFormat="1" ht="12.75">
      <c r="A357" s="70"/>
      <c r="B357" s="183" t="s">
        <v>140</v>
      </c>
      <c r="C357" s="96" t="s">
        <v>141</v>
      </c>
      <c r="D357" s="82">
        <v>30000</v>
      </c>
      <c r="E357" s="80">
        <v>0</v>
      </c>
      <c r="F357" s="82">
        <v>50000</v>
      </c>
      <c r="G357" s="82" t="s">
        <v>281</v>
      </c>
      <c r="H357" s="82">
        <v>50000</v>
      </c>
      <c r="I357" s="80">
        <v>0</v>
      </c>
      <c r="J357" s="82">
        <v>350000</v>
      </c>
      <c r="K357" s="80">
        <v>0</v>
      </c>
      <c r="L357" s="82">
        <f>SUM(J357:K357)</f>
        <v>350000</v>
      </c>
      <c r="M357" s="110"/>
      <c r="N357" s="110"/>
      <c r="O357" s="110"/>
      <c r="P357" s="110"/>
    </row>
    <row r="358" spans="1:16" s="111" customFormat="1" ht="12.75">
      <c r="A358" s="57" t="s">
        <v>20</v>
      </c>
      <c r="B358" s="165">
        <v>75</v>
      </c>
      <c r="C358" s="90" t="s">
        <v>202</v>
      </c>
      <c r="D358" s="82">
        <f aca="true" t="shared" si="72" ref="D358:L358">D357</f>
        <v>30000</v>
      </c>
      <c r="E358" s="80">
        <f t="shared" si="72"/>
        <v>0</v>
      </c>
      <c r="F358" s="82">
        <f t="shared" si="72"/>
        <v>50000</v>
      </c>
      <c r="G358" s="82" t="str">
        <f t="shared" si="72"/>
        <v> -</v>
      </c>
      <c r="H358" s="82">
        <f t="shared" si="72"/>
        <v>50000</v>
      </c>
      <c r="I358" s="80">
        <f t="shared" si="72"/>
        <v>0</v>
      </c>
      <c r="J358" s="82">
        <f t="shared" si="72"/>
        <v>350000</v>
      </c>
      <c r="K358" s="80">
        <f t="shared" si="72"/>
        <v>0</v>
      </c>
      <c r="L358" s="82">
        <f t="shared" si="72"/>
        <v>350000</v>
      </c>
      <c r="M358" s="110"/>
      <c r="N358" s="110"/>
      <c r="O358" s="110"/>
      <c r="P358" s="110"/>
    </row>
    <row r="359" spans="1:16" s="111" customFormat="1" ht="12.75">
      <c r="A359" s="57"/>
      <c r="B359" s="165"/>
      <c r="C359" s="90"/>
      <c r="D359" s="98"/>
      <c r="E359" s="98"/>
      <c r="F359" s="98"/>
      <c r="G359" s="98"/>
      <c r="H359" s="98"/>
      <c r="I359" s="98"/>
      <c r="J359" s="98"/>
      <c r="K359" s="98"/>
      <c r="L359" s="98"/>
      <c r="M359" s="110"/>
      <c r="N359" s="110"/>
      <c r="O359" s="110"/>
      <c r="P359" s="110"/>
    </row>
    <row r="360" spans="1:16" s="111" customFormat="1" ht="25.5">
      <c r="A360" s="57"/>
      <c r="B360" s="161">
        <v>78</v>
      </c>
      <c r="C360" s="62" t="s">
        <v>171</v>
      </c>
      <c r="D360" s="79"/>
      <c r="E360" s="79"/>
      <c r="F360" s="98"/>
      <c r="G360" s="79"/>
      <c r="H360" s="79"/>
      <c r="I360" s="79"/>
      <c r="J360" s="98"/>
      <c r="K360" s="79"/>
      <c r="L360" s="98"/>
      <c r="M360" s="110"/>
      <c r="N360" s="110"/>
      <c r="O360" s="110"/>
      <c r="P360" s="110"/>
    </row>
    <row r="361" spans="1:16" s="111" customFormat="1" ht="38.25">
      <c r="A361" s="57"/>
      <c r="B361" s="104">
        <v>81</v>
      </c>
      <c r="C361" s="62" t="s">
        <v>193</v>
      </c>
      <c r="D361" s="79"/>
      <c r="E361" s="79"/>
      <c r="F361" s="98"/>
      <c r="G361" s="79"/>
      <c r="H361" s="79"/>
      <c r="I361" s="79"/>
      <c r="J361" s="98"/>
      <c r="K361" s="79"/>
      <c r="L361" s="98"/>
      <c r="M361" s="110"/>
      <c r="N361" s="110"/>
      <c r="O361" s="110"/>
      <c r="P361" s="110"/>
    </row>
    <row r="362" spans="1:16" s="111" customFormat="1" ht="12.75">
      <c r="A362" s="57"/>
      <c r="B362" s="161" t="s">
        <v>172</v>
      </c>
      <c r="C362" s="62" t="s">
        <v>112</v>
      </c>
      <c r="D362" s="79">
        <v>2900</v>
      </c>
      <c r="E362" s="77">
        <v>0</v>
      </c>
      <c r="F362" s="79">
        <v>2900</v>
      </c>
      <c r="G362" s="79" t="s">
        <v>281</v>
      </c>
      <c r="H362" s="79">
        <v>2900</v>
      </c>
      <c r="I362" s="77">
        <v>0</v>
      </c>
      <c r="J362" s="79">
        <v>2900</v>
      </c>
      <c r="K362" s="77">
        <v>0</v>
      </c>
      <c r="L362" s="79">
        <f>SUM(J362:K362)</f>
        <v>2900</v>
      </c>
      <c r="M362" s="110"/>
      <c r="N362" s="110"/>
      <c r="O362" s="110"/>
      <c r="P362" s="110"/>
    </row>
    <row r="363" spans="1:16" s="111" customFormat="1" ht="12.75">
      <c r="A363" s="57"/>
      <c r="B363" s="99"/>
      <c r="C363" s="62"/>
      <c r="D363" s="79"/>
      <c r="E363" s="79"/>
      <c r="F363" s="98"/>
      <c r="G363" s="79"/>
      <c r="H363" s="79"/>
      <c r="I363" s="79"/>
      <c r="J363" s="98"/>
      <c r="K363" s="79"/>
      <c r="L363" s="98"/>
      <c r="M363" s="110"/>
      <c r="N363" s="110"/>
      <c r="O363" s="110"/>
      <c r="P363" s="110"/>
    </row>
    <row r="364" spans="1:16" s="111" customFormat="1" ht="25.5">
      <c r="A364" s="57"/>
      <c r="B364" s="104">
        <v>82</v>
      </c>
      <c r="C364" s="62" t="s">
        <v>283</v>
      </c>
      <c r="D364" s="79"/>
      <c r="E364" s="79"/>
      <c r="F364" s="98"/>
      <c r="G364" s="79"/>
      <c r="H364" s="79"/>
      <c r="I364" s="79"/>
      <c r="J364" s="98"/>
      <c r="K364" s="79"/>
      <c r="L364" s="98"/>
      <c r="M364" s="110"/>
      <c r="N364" s="110"/>
      <c r="O364" s="110"/>
      <c r="P364" s="110"/>
    </row>
    <row r="365" spans="1:16" s="111" customFormat="1" ht="12.75">
      <c r="A365" s="57"/>
      <c r="B365" s="161" t="s">
        <v>173</v>
      </c>
      <c r="C365" s="62" t="s">
        <v>112</v>
      </c>
      <c r="D365" s="79">
        <v>5027</v>
      </c>
      <c r="E365" s="77">
        <v>0</v>
      </c>
      <c r="F365" s="79">
        <v>6728</v>
      </c>
      <c r="G365" s="79" t="s">
        <v>281</v>
      </c>
      <c r="H365" s="79">
        <v>6728</v>
      </c>
      <c r="I365" s="77">
        <v>0</v>
      </c>
      <c r="J365" s="79">
        <v>5058</v>
      </c>
      <c r="K365" s="77">
        <v>0</v>
      </c>
      <c r="L365" s="79">
        <f>SUM(J365:K365)</f>
        <v>5058</v>
      </c>
      <c r="M365" s="110"/>
      <c r="N365" s="110"/>
      <c r="O365" s="110"/>
      <c r="P365" s="110"/>
    </row>
    <row r="366" spans="1:16" s="111" customFormat="1" ht="9.75" customHeight="1">
      <c r="A366" s="57"/>
      <c r="B366" s="99"/>
      <c r="C366" s="62"/>
      <c r="D366" s="79"/>
      <c r="E366" s="79"/>
      <c r="F366" s="98"/>
      <c r="G366" s="79"/>
      <c r="H366" s="79"/>
      <c r="I366" s="79"/>
      <c r="J366" s="98"/>
      <c r="K366" s="79"/>
      <c r="L366" s="98"/>
      <c r="M366" s="110"/>
      <c r="N366" s="110"/>
      <c r="O366" s="110"/>
      <c r="P366" s="110"/>
    </row>
    <row r="367" spans="1:16" s="111" customFormat="1" ht="12.75">
      <c r="A367" s="57"/>
      <c r="B367" s="104">
        <v>83</v>
      </c>
      <c r="C367" s="62" t="s">
        <v>174</v>
      </c>
      <c r="D367" s="79"/>
      <c r="E367" s="79"/>
      <c r="F367" s="98"/>
      <c r="G367" s="79"/>
      <c r="H367" s="79"/>
      <c r="I367" s="79"/>
      <c r="J367" s="98"/>
      <c r="K367" s="79"/>
      <c r="L367" s="98"/>
      <c r="M367" s="110"/>
      <c r="N367" s="110"/>
      <c r="O367" s="110"/>
      <c r="P367" s="110"/>
    </row>
    <row r="368" spans="1:16" s="111" customFormat="1" ht="12.75">
      <c r="A368" s="57"/>
      <c r="B368" s="161" t="s">
        <v>175</v>
      </c>
      <c r="C368" s="62" t="s">
        <v>112</v>
      </c>
      <c r="D368" s="79">
        <v>3570</v>
      </c>
      <c r="E368" s="77">
        <v>0</v>
      </c>
      <c r="F368" s="79">
        <v>3570</v>
      </c>
      <c r="G368" s="79" t="s">
        <v>281</v>
      </c>
      <c r="H368" s="79">
        <v>3570</v>
      </c>
      <c r="I368" s="77">
        <v>0</v>
      </c>
      <c r="J368" s="79">
        <v>3570</v>
      </c>
      <c r="K368" s="77">
        <v>0</v>
      </c>
      <c r="L368" s="79">
        <f>SUM(J368:K368)</f>
        <v>3570</v>
      </c>
      <c r="M368" s="110"/>
      <c r="N368" s="110"/>
      <c r="O368" s="110"/>
      <c r="P368" s="110"/>
    </row>
    <row r="369" spans="1:16" s="111" customFormat="1" ht="12.75">
      <c r="A369" s="57"/>
      <c r="B369" s="99"/>
      <c r="C369" s="62"/>
      <c r="D369" s="79"/>
      <c r="E369" s="79"/>
      <c r="F369" s="98"/>
      <c r="G369" s="79"/>
      <c r="H369" s="79"/>
      <c r="I369" s="79"/>
      <c r="J369" s="98"/>
      <c r="K369" s="79"/>
      <c r="L369" s="98"/>
      <c r="M369" s="110"/>
      <c r="N369" s="110"/>
      <c r="O369" s="110"/>
      <c r="P369" s="110"/>
    </row>
    <row r="370" spans="1:16" s="111" customFormat="1" ht="25.5">
      <c r="A370" s="57"/>
      <c r="B370" s="104">
        <v>84</v>
      </c>
      <c r="C370" s="62" t="s">
        <v>176</v>
      </c>
      <c r="D370" s="79"/>
      <c r="E370" s="79"/>
      <c r="F370" s="98"/>
      <c r="G370" s="79"/>
      <c r="H370" s="79"/>
      <c r="I370" s="79"/>
      <c r="J370" s="98"/>
      <c r="K370" s="79"/>
      <c r="L370" s="98"/>
      <c r="M370" s="110"/>
      <c r="N370" s="110"/>
      <c r="O370" s="110"/>
      <c r="P370" s="110"/>
    </row>
    <row r="371" spans="1:16" s="111" customFormat="1" ht="12.75">
      <c r="A371" s="57"/>
      <c r="B371" s="161" t="s">
        <v>177</v>
      </c>
      <c r="C371" s="62" t="s">
        <v>112</v>
      </c>
      <c r="D371" s="79">
        <v>1922</v>
      </c>
      <c r="E371" s="77">
        <v>0</v>
      </c>
      <c r="F371" s="79">
        <v>5288</v>
      </c>
      <c r="G371" s="79" t="s">
        <v>281</v>
      </c>
      <c r="H371" s="79">
        <v>5288</v>
      </c>
      <c r="I371" s="77">
        <v>0</v>
      </c>
      <c r="J371" s="98">
        <v>3090</v>
      </c>
      <c r="K371" s="77">
        <v>0</v>
      </c>
      <c r="L371" s="98">
        <f>SUM(J371:K371)</f>
        <v>3090</v>
      </c>
      <c r="M371" s="110"/>
      <c r="N371" s="110"/>
      <c r="O371" s="110"/>
      <c r="P371" s="110"/>
    </row>
    <row r="372" spans="1:16" s="111" customFormat="1" ht="0.75" customHeight="1">
      <c r="A372" s="57"/>
      <c r="B372" s="161"/>
      <c r="C372" s="62"/>
      <c r="D372" s="79"/>
      <c r="E372" s="79"/>
      <c r="F372" s="79"/>
      <c r="G372" s="79"/>
      <c r="H372" s="79"/>
      <c r="I372" s="79"/>
      <c r="J372" s="98"/>
      <c r="K372" s="79"/>
      <c r="L372" s="98"/>
      <c r="M372" s="110"/>
      <c r="N372" s="110"/>
      <c r="O372" s="110"/>
      <c r="P372" s="110"/>
    </row>
    <row r="373" spans="1:16" s="111" customFormat="1" ht="38.25">
      <c r="A373" s="57"/>
      <c r="B373" s="104">
        <v>85</v>
      </c>
      <c r="C373" s="62" t="s">
        <v>209</v>
      </c>
      <c r="D373" s="79"/>
      <c r="E373" s="79"/>
      <c r="F373" s="79"/>
      <c r="G373" s="79"/>
      <c r="H373" s="79"/>
      <c r="I373" s="79"/>
      <c r="J373" s="98"/>
      <c r="K373" s="79"/>
      <c r="L373" s="98"/>
      <c r="M373" s="110"/>
      <c r="N373" s="110"/>
      <c r="O373" s="110"/>
      <c r="P373" s="110"/>
    </row>
    <row r="374" spans="1:16" s="111" customFormat="1" ht="12.75">
      <c r="A374" s="57"/>
      <c r="B374" s="161" t="s">
        <v>207</v>
      </c>
      <c r="C374" s="62" t="s">
        <v>112</v>
      </c>
      <c r="D374" s="77">
        <v>0</v>
      </c>
      <c r="E374" s="77">
        <v>0</v>
      </c>
      <c r="F374" s="79">
        <v>82400</v>
      </c>
      <c r="G374" s="79" t="s">
        <v>281</v>
      </c>
      <c r="H374" s="79">
        <v>82400</v>
      </c>
      <c r="I374" s="77">
        <v>0</v>
      </c>
      <c r="J374" s="98">
        <v>52000</v>
      </c>
      <c r="K374" s="77">
        <v>0</v>
      </c>
      <c r="L374" s="98">
        <f>SUM(J374:K374)</f>
        <v>52000</v>
      </c>
      <c r="M374" s="110"/>
      <c r="N374" s="110"/>
      <c r="O374" s="110"/>
      <c r="P374" s="110"/>
    </row>
    <row r="375" spans="1:16" s="111" customFormat="1" ht="25.5">
      <c r="A375" s="57" t="s">
        <v>20</v>
      </c>
      <c r="B375" s="161">
        <v>78</v>
      </c>
      <c r="C375" s="62" t="s">
        <v>171</v>
      </c>
      <c r="D375" s="66">
        <f aca="true" t="shared" si="73" ref="D375:L375">SUM(D362:D374)</f>
        <v>13419</v>
      </c>
      <c r="E375" s="65">
        <f t="shared" si="73"/>
        <v>0</v>
      </c>
      <c r="F375" s="66">
        <f t="shared" si="73"/>
        <v>100886</v>
      </c>
      <c r="G375" s="65">
        <f t="shared" si="73"/>
        <v>0</v>
      </c>
      <c r="H375" s="66">
        <f t="shared" si="73"/>
        <v>100886</v>
      </c>
      <c r="I375" s="65">
        <f t="shared" si="73"/>
        <v>0</v>
      </c>
      <c r="J375" s="66">
        <f t="shared" si="73"/>
        <v>66618</v>
      </c>
      <c r="K375" s="65">
        <f t="shared" si="73"/>
        <v>0</v>
      </c>
      <c r="L375" s="66">
        <f t="shared" si="73"/>
        <v>66618</v>
      </c>
      <c r="M375" s="110"/>
      <c r="N375" s="110"/>
      <c r="O375" s="110"/>
      <c r="P375" s="110"/>
    </row>
    <row r="376" spans="1:16" s="111" customFormat="1" ht="12.75">
      <c r="A376" s="57"/>
      <c r="B376" s="161"/>
      <c r="C376" s="62"/>
      <c r="D376" s="120"/>
      <c r="E376" s="120"/>
      <c r="F376" s="120"/>
      <c r="G376" s="120"/>
      <c r="H376" s="120"/>
      <c r="I376" s="120"/>
      <c r="J376" s="120"/>
      <c r="K376" s="120"/>
      <c r="L376" s="120"/>
      <c r="M376" s="110"/>
      <c r="N376" s="110"/>
      <c r="O376" s="110"/>
      <c r="P376" s="110"/>
    </row>
    <row r="377" spans="1:16" s="111" customFormat="1" ht="12.75">
      <c r="A377" s="57"/>
      <c r="B377" s="161">
        <v>79</v>
      </c>
      <c r="C377" s="62" t="s">
        <v>208</v>
      </c>
      <c r="D377" s="79"/>
      <c r="E377" s="79"/>
      <c r="F377" s="79"/>
      <c r="G377" s="79"/>
      <c r="H377" s="79"/>
      <c r="I377" s="79"/>
      <c r="J377" s="79"/>
      <c r="K377" s="79"/>
      <c r="L377" s="79"/>
      <c r="M377" s="110"/>
      <c r="N377" s="110"/>
      <c r="O377" s="110"/>
      <c r="P377" s="110"/>
    </row>
    <row r="378" spans="1:16" s="111" customFormat="1" ht="12.75">
      <c r="A378" s="57"/>
      <c r="B378" s="161">
        <v>71</v>
      </c>
      <c r="C378" s="62" t="s">
        <v>210</v>
      </c>
      <c r="D378" s="79"/>
      <c r="E378" s="79"/>
      <c r="F378" s="79"/>
      <c r="G378" s="79"/>
      <c r="H378" s="79"/>
      <c r="I378" s="79"/>
      <c r="J378" s="79"/>
      <c r="K378" s="79"/>
      <c r="L378" s="79"/>
      <c r="M378" s="110"/>
      <c r="N378" s="110"/>
      <c r="O378" s="110"/>
      <c r="P378" s="110"/>
    </row>
    <row r="379" spans="1:16" s="111" customFormat="1" ht="12.75">
      <c r="A379" s="57"/>
      <c r="B379" s="161" t="s">
        <v>211</v>
      </c>
      <c r="C379" s="62" t="s">
        <v>112</v>
      </c>
      <c r="D379" s="77">
        <v>0</v>
      </c>
      <c r="E379" s="77">
        <v>0</v>
      </c>
      <c r="F379" s="79">
        <v>15000</v>
      </c>
      <c r="G379" s="79" t="s">
        <v>281</v>
      </c>
      <c r="H379" s="79">
        <v>15000</v>
      </c>
      <c r="I379" s="77">
        <v>0</v>
      </c>
      <c r="J379" s="79">
        <v>40000</v>
      </c>
      <c r="K379" s="77">
        <v>0</v>
      </c>
      <c r="L379" s="79">
        <f>SUM(J379:K379)</f>
        <v>40000</v>
      </c>
      <c r="M379" s="110"/>
      <c r="N379" s="110"/>
      <c r="O379" s="110"/>
      <c r="P379" s="110"/>
    </row>
    <row r="380" spans="1:16" s="111" customFormat="1" ht="12.75">
      <c r="A380" s="57" t="s">
        <v>20</v>
      </c>
      <c r="B380" s="161">
        <v>71</v>
      </c>
      <c r="C380" s="62" t="s">
        <v>210</v>
      </c>
      <c r="D380" s="65">
        <f aca="true" t="shared" si="74" ref="D380:L381">D379</f>
        <v>0</v>
      </c>
      <c r="E380" s="65">
        <f t="shared" si="74"/>
        <v>0</v>
      </c>
      <c r="F380" s="66">
        <f t="shared" si="74"/>
        <v>15000</v>
      </c>
      <c r="G380" s="66" t="str">
        <f t="shared" si="74"/>
        <v> -</v>
      </c>
      <c r="H380" s="66">
        <f t="shared" si="74"/>
        <v>15000</v>
      </c>
      <c r="I380" s="65">
        <f t="shared" si="74"/>
        <v>0</v>
      </c>
      <c r="J380" s="66">
        <f t="shared" si="74"/>
        <v>40000</v>
      </c>
      <c r="K380" s="65">
        <f t="shared" si="74"/>
        <v>0</v>
      </c>
      <c r="L380" s="66">
        <f t="shared" si="74"/>
        <v>40000</v>
      </c>
      <c r="M380" s="110"/>
      <c r="N380" s="110"/>
      <c r="O380" s="110"/>
      <c r="P380" s="110"/>
    </row>
    <row r="381" spans="1:16" s="111" customFormat="1" ht="12.75">
      <c r="A381" s="57" t="s">
        <v>20</v>
      </c>
      <c r="B381" s="161">
        <v>79</v>
      </c>
      <c r="C381" s="62" t="s">
        <v>208</v>
      </c>
      <c r="D381" s="65">
        <f t="shared" si="74"/>
        <v>0</v>
      </c>
      <c r="E381" s="65">
        <f t="shared" si="74"/>
        <v>0</v>
      </c>
      <c r="F381" s="66">
        <f t="shared" si="74"/>
        <v>15000</v>
      </c>
      <c r="G381" s="66" t="str">
        <f t="shared" si="74"/>
        <v> -</v>
      </c>
      <c r="H381" s="66">
        <f t="shared" si="74"/>
        <v>15000</v>
      </c>
      <c r="I381" s="65">
        <f t="shared" si="74"/>
        <v>0</v>
      </c>
      <c r="J381" s="66">
        <f t="shared" si="74"/>
        <v>40000</v>
      </c>
      <c r="K381" s="65">
        <f t="shared" si="74"/>
        <v>0</v>
      </c>
      <c r="L381" s="66">
        <f t="shared" si="74"/>
        <v>40000</v>
      </c>
      <c r="M381" s="110"/>
      <c r="N381" s="110"/>
      <c r="O381" s="110"/>
      <c r="P381" s="110"/>
    </row>
    <row r="382" spans="1:16" s="111" customFormat="1" ht="12.75">
      <c r="A382" s="57"/>
      <c r="B382" s="161"/>
      <c r="C382" s="62"/>
      <c r="D382" s="77"/>
      <c r="E382" s="77"/>
      <c r="F382" s="77"/>
      <c r="G382" s="77"/>
      <c r="H382" s="77"/>
      <c r="I382" s="77"/>
      <c r="J382" s="79"/>
      <c r="K382" s="77"/>
      <c r="L382" s="79"/>
      <c r="M382" s="110"/>
      <c r="N382" s="110"/>
      <c r="O382" s="110"/>
      <c r="P382" s="110"/>
    </row>
    <row r="383" spans="1:16" s="111" customFormat="1" ht="25.5">
      <c r="A383" s="70"/>
      <c r="B383" s="164">
        <v>80</v>
      </c>
      <c r="C383" s="117" t="s">
        <v>124</v>
      </c>
      <c r="D383" s="82"/>
      <c r="E383" s="82"/>
      <c r="F383" s="82"/>
      <c r="G383" s="82"/>
      <c r="H383" s="82"/>
      <c r="I383" s="82"/>
      <c r="J383" s="82"/>
      <c r="K383" s="82"/>
      <c r="L383" s="82"/>
      <c r="M383" s="110"/>
      <c r="N383" s="110"/>
      <c r="O383" s="110"/>
      <c r="P383" s="110"/>
    </row>
    <row r="384" spans="1:16" s="111" customFormat="1" ht="12.75">
      <c r="A384" s="57"/>
      <c r="B384" s="161">
        <v>44</v>
      </c>
      <c r="C384" s="62" t="s">
        <v>278</v>
      </c>
      <c r="D384" s="79"/>
      <c r="E384" s="79"/>
      <c r="F384" s="79"/>
      <c r="G384" s="79"/>
      <c r="H384" s="79"/>
      <c r="I384" s="79"/>
      <c r="J384" s="79"/>
      <c r="K384" s="79"/>
      <c r="L384" s="79"/>
      <c r="M384" s="110"/>
      <c r="N384" s="110"/>
      <c r="O384" s="110"/>
      <c r="P384" s="110"/>
    </row>
    <row r="385" spans="1:16" s="111" customFormat="1" ht="12.75" customHeight="1">
      <c r="A385" s="57"/>
      <c r="B385" s="161" t="s">
        <v>279</v>
      </c>
      <c r="C385" s="62" t="s">
        <v>284</v>
      </c>
      <c r="D385" s="77">
        <v>0</v>
      </c>
      <c r="E385" s="77">
        <v>0</v>
      </c>
      <c r="F385" s="79">
        <v>5000</v>
      </c>
      <c r="G385" s="79" t="s">
        <v>281</v>
      </c>
      <c r="H385" s="79">
        <v>5000</v>
      </c>
      <c r="I385" s="77">
        <v>0</v>
      </c>
      <c r="J385" s="79">
        <v>1</v>
      </c>
      <c r="K385" s="77">
        <v>0</v>
      </c>
      <c r="L385" s="79">
        <f>SUM(J385:K385)</f>
        <v>1</v>
      </c>
      <c r="M385" s="110"/>
      <c r="N385" s="110"/>
      <c r="O385" s="110"/>
      <c r="P385" s="110"/>
    </row>
    <row r="386" spans="1:16" s="111" customFormat="1" ht="12.75" customHeight="1">
      <c r="A386" s="57"/>
      <c r="B386" s="161" t="s">
        <v>280</v>
      </c>
      <c r="C386" s="62" t="s">
        <v>285</v>
      </c>
      <c r="D386" s="80">
        <v>0</v>
      </c>
      <c r="E386" s="80">
        <v>0</v>
      </c>
      <c r="F386" s="82">
        <v>5000</v>
      </c>
      <c r="G386" s="82" t="s">
        <v>281</v>
      </c>
      <c r="H386" s="82">
        <v>5000</v>
      </c>
      <c r="I386" s="80">
        <v>0</v>
      </c>
      <c r="J386" s="82">
        <v>1</v>
      </c>
      <c r="K386" s="80">
        <v>0</v>
      </c>
      <c r="L386" s="82">
        <f>SUM(J386:K386)</f>
        <v>1</v>
      </c>
      <c r="M386" s="110"/>
      <c r="N386" s="110"/>
      <c r="O386" s="110"/>
      <c r="P386" s="110"/>
    </row>
    <row r="387" spans="1:16" s="111" customFormat="1" ht="12.75">
      <c r="A387" s="57" t="s">
        <v>20</v>
      </c>
      <c r="B387" s="161">
        <v>44</v>
      </c>
      <c r="C387" s="62" t="s">
        <v>278</v>
      </c>
      <c r="D387" s="80">
        <f aca="true" t="shared" si="75" ref="D387:I387">SUM(D385:D386)</f>
        <v>0</v>
      </c>
      <c r="E387" s="80">
        <f t="shared" si="75"/>
        <v>0</v>
      </c>
      <c r="F387" s="82">
        <f t="shared" si="75"/>
        <v>10000</v>
      </c>
      <c r="G387" s="80">
        <f t="shared" si="75"/>
        <v>0</v>
      </c>
      <c r="H387" s="82">
        <f t="shared" si="75"/>
        <v>10000</v>
      </c>
      <c r="I387" s="80">
        <f t="shared" si="75"/>
        <v>0</v>
      </c>
      <c r="J387" s="131">
        <f>SUM(J385:J386)</f>
        <v>2</v>
      </c>
      <c r="K387" s="131">
        <f>SUM(K385:K386)</f>
        <v>0</v>
      </c>
      <c r="L387" s="131">
        <f>SUM(L385:L386)</f>
        <v>2</v>
      </c>
      <c r="M387" s="110"/>
      <c r="N387" s="110"/>
      <c r="O387" s="110"/>
      <c r="P387" s="110"/>
    </row>
    <row r="388" spans="1:16" s="111" customFormat="1" ht="25.5">
      <c r="A388" s="57" t="s">
        <v>20</v>
      </c>
      <c r="B388" s="161">
        <v>80</v>
      </c>
      <c r="C388" s="62" t="s">
        <v>124</v>
      </c>
      <c r="D388" s="80">
        <f aca="true" t="shared" si="76" ref="D388:L388">D387</f>
        <v>0</v>
      </c>
      <c r="E388" s="80">
        <f t="shared" si="76"/>
        <v>0</v>
      </c>
      <c r="F388" s="82">
        <f t="shared" si="76"/>
        <v>10000</v>
      </c>
      <c r="G388" s="80">
        <f t="shared" si="76"/>
        <v>0</v>
      </c>
      <c r="H388" s="82">
        <f t="shared" si="76"/>
        <v>10000</v>
      </c>
      <c r="I388" s="80">
        <f t="shared" si="76"/>
        <v>0</v>
      </c>
      <c r="J388" s="131">
        <f t="shared" si="76"/>
        <v>2</v>
      </c>
      <c r="K388" s="131">
        <f t="shared" si="76"/>
        <v>0</v>
      </c>
      <c r="L388" s="131">
        <f t="shared" si="76"/>
        <v>2</v>
      </c>
      <c r="M388" s="110"/>
      <c r="N388" s="110"/>
      <c r="O388" s="110"/>
      <c r="P388" s="110"/>
    </row>
    <row r="389" spans="1:16" s="111" customFormat="1" ht="12.75">
      <c r="A389" s="57" t="s">
        <v>20</v>
      </c>
      <c r="B389" s="115">
        <v>3.051</v>
      </c>
      <c r="C389" s="59" t="s">
        <v>56</v>
      </c>
      <c r="D389" s="66">
        <f>D340+D328+D318+D311+D358+D352+D345+D375+D381+D388</f>
        <v>570667</v>
      </c>
      <c r="E389" s="65">
        <f aca="true" t="shared" si="77" ref="E389:L389">E340+E328+E318+E311+E358+E352+E345+E375+E381+E388</f>
        <v>0</v>
      </c>
      <c r="F389" s="66">
        <f t="shared" si="77"/>
        <v>1826686</v>
      </c>
      <c r="G389" s="65">
        <f t="shared" si="77"/>
        <v>0</v>
      </c>
      <c r="H389" s="66">
        <f t="shared" si="77"/>
        <v>1816686</v>
      </c>
      <c r="I389" s="65">
        <f t="shared" si="77"/>
        <v>0</v>
      </c>
      <c r="J389" s="66">
        <f t="shared" si="77"/>
        <v>2227762</v>
      </c>
      <c r="K389" s="65">
        <f t="shared" si="77"/>
        <v>0</v>
      </c>
      <c r="L389" s="66">
        <f t="shared" si="77"/>
        <v>2227762</v>
      </c>
      <c r="M389" s="110"/>
      <c r="N389" s="110"/>
      <c r="O389" s="110"/>
      <c r="P389" s="110"/>
    </row>
    <row r="390" spans="1:16" s="111" customFormat="1" ht="25.5">
      <c r="A390" s="57" t="s">
        <v>20</v>
      </c>
      <c r="B390" s="99">
        <v>3</v>
      </c>
      <c r="C390" s="62" t="s">
        <v>100</v>
      </c>
      <c r="D390" s="82">
        <f aca="true" t="shared" si="78" ref="D390:L391">D389</f>
        <v>570667</v>
      </c>
      <c r="E390" s="80">
        <f t="shared" si="78"/>
        <v>0</v>
      </c>
      <c r="F390" s="82">
        <f t="shared" si="78"/>
        <v>1826686</v>
      </c>
      <c r="G390" s="80">
        <f t="shared" si="78"/>
        <v>0</v>
      </c>
      <c r="H390" s="82">
        <f t="shared" si="78"/>
        <v>1816686</v>
      </c>
      <c r="I390" s="80">
        <f t="shared" si="78"/>
        <v>0</v>
      </c>
      <c r="J390" s="82">
        <f t="shared" si="78"/>
        <v>2227762</v>
      </c>
      <c r="K390" s="80">
        <f t="shared" si="78"/>
        <v>0</v>
      </c>
      <c r="L390" s="82">
        <f t="shared" si="78"/>
        <v>2227762</v>
      </c>
      <c r="M390" s="110"/>
      <c r="N390" s="110"/>
      <c r="O390" s="110"/>
      <c r="P390" s="110"/>
    </row>
    <row r="391" spans="1:16" s="111" customFormat="1" ht="12.75">
      <c r="A391" s="57" t="s">
        <v>20</v>
      </c>
      <c r="B391" s="58">
        <v>4217</v>
      </c>
      <c r="C391" s="59" t="s">
        <v>12</v>
      </c>
      <c r="D391" s="82">
        <f t="shared" si="78"/>
        <v>570667</v>
      </c>
      <c r="E391" s="80">
        <f t="shared" si="78"/>
        <v>0</v>
      </c>
      <c r="F391" s="82">
        <f t="shared" si="78"/>
        <v>1826686</v>
      </c>
      <c r="G391" s="80">
        <f t="shared" si="78"/>
        <v>0</v>
      </c>
      <c r="H391" s="82">
        <f t="shared" si="78"/>
        <v>1816686</v>
      </c>
      <c r="I391" s="80">
        <f t="shared" si="78"/>
        <v>0</v>
      </c>
      <c r="J391" s="82">
        <f t="shared" si="78"/>
        <v>2227762</v>
      </c>
      <c r="K391" s="80">
        <f t="shared" si="78"/>
        <v>0</v>
      </c>
      <c r="L391" s="82">
        <f t="shared" si="78"/>
        <v>2227762</v>
      </c>
      <c r="M391" s="110"/>
      <c r="N391" s="110"/>
      <c r="O391" s="110"/>
      <c r="P391" s="110"/>
    </row>
    <row r="392" spans="1:16" s="111" customFormat="1" ht="12.75">
      <c r="A392" s="155" t="s">
        <v>20</v>
      </c>
      <c r="B392" s="155"/>
      <c r="C392" s="157" t="s">
        <v>97</v>
      </c>
      <c r="D392" s="64">
        <f aca="true" t="shared" si="79" ref="D392:L392">D391+D300+D288</f>
        <v>573839</v>
      </c>
      <c r="E392" s="63">
        <f t="shared" si="79"/>
        <v>0</v>
      </c>
      <c r="F392" s="64">
        <f t="shared" si="79"/>
        <v>1826686</v>
      </c>
      <c r="G392" s="63">
        <f t="shared" si="79"/>
        <v>0</v>
      </c>
      <c r="H392" s="64">
        <f t="shared" si="79"/>
        <v>1816686</v>
      </c>
      <c r="I392" s="63">
        <f t="shared" si="79"/>
        <v>0</v>
      </c>
      <c r="J392" s="64">
        <f t="shared" si="79"/>
        <v>2227762</v>
      </c>
      <c r="K392" s="63">
        <f t="shared" si="79"/>
        <v>0</v>
      </c>
      <c r="L392" s="64">
        <f t="shared" si="79"/>
        <v>2227762</v>
      </c>
      <c r="M392" s="110"/>
      <c r="N392" s="110"/>
      <c r="O392" s="110"/>
      <c r="P392" s="110"/>
    </row>
    <row r="393" spans="1:16" s="111" customFormat="1" ht="12.75">
      <c r="A393" s="155" t="s">
        <v>20</v>
      </c>
      <c r="B393" s="155"/>
      <c r="C393" s="157" t="s">
        <v>13</v>
      </c>
      <c r="D393" s="103">
        <f aca="true" t="shared" si="80" ref="D393:L393">D392+D272</f>
        <v>676873</v>
      </c>
      <c r="E393" s="103">
        <f t="shared" si="80"/>
        <v>86916</v>
      </c>
      <c r="F393" s="103">
        <f t="shared" si="80"/>
        <v>2073618</v>
      </c>
      <c r="G393" s="103">
        <f t="shared" si="80"/>
        <v>68140</v>
      </c>
      <c r="H393" s="103">
        <f t="shared" si="80"/>
        <v>2056192</v>
      </c>
      <c r="I393" s="103">
        <f t="shared" si="80"/>
        <v>77956</v>
      </c>
      <c r="J393" s="103">
        <f t="shared" si="80"/>
        <v>2370056</v>
      </c>
      <c r="K393" s="103">
        <f t="shared" si="80"/>
        <v>77491</v>
      </c>
      <c r="L393" s="103">
        <f t="shared" si="80"/>
        <v>2447547</v>
      </c>
      <c r="M393" s="110"/>
      <c r="N393" s="110"/>
      <c r="O393" s="110"/>
      <c r="P393" s="110"/>
    </row>
    <row r="394" spans="1:16" s="111" customFormat="1" ht="12.75">
      <c r="A394" s="57"/>
      <c r="B394" s="57"/>
      <c r="C394" s="176" t="s">
        <v>304</v>
      </c>
      <c r="D394" s="78"/>
      <c r="E394" s="78"/>
      <c r="F394" s="78"/>
      <c r="G394" s="78"/>
      <c r="H394" s="78"/>
      <c r="I394" s="78"/>
      <c r="J394" s="78"/>
      <c r="K394" s="78"/>
      <c r="L394" s="78"/>
      <c r="M394" s="110"/>
      <c r="N394" s="110"/>
      <c r="O394" s="110"/>
      <c r="P394" s="110"/>
    </row>
    <row r="395" spans="1:16" s="111" customFormat="1" ht="12.75">
      <c r="A395" s="57"/>
      <c r="B395" s="57"/>
      <c r="C395" s="188"/>
      <c r="D395" s="188"/>
      <c r="E395" s="78"/>
      <c r="F395" s="78"/>
      <c r="G395" s="78"/>
      <c r="H395" s="78"/>
      <c r="I395" s="78"/>
      <c r="J395" s="78"/>
      <c r="K395" s="78"/>
      <c r="L395" s="78"/>
      <c r="M395" s="110"/>
      <c r="N395" s="110"/>
      <c r="O395" s="110"/>
      <c r="P395" s="110"/>
    </row>
    <row r="396" spans="1:16" s="111" customFormat="1" ht="12.75">
      <c r="A396" s="57" t="s">
        <v>22</v>
      </c>
      <c r="B396" s="58">
        <v>2217</v>
      </c>
      <c r="C396" s="59" t="s">
        <v>8</v>
      </c>
      <c r="D396" s="166"/>
      <c r="E396" s="166"/>
      <c r="F396" s="166"/>
      <c r="G396" s="166"/>
      <c r="H396" s="166"/>
      <c r="I396" s="166"/>
      <c r="J396" s="166"/>
      <c r="K396" s="166"/>
      <c r="L396" s="166"/>
      <c r="M396" s="110"/>
      <c r="N396" s="110"/>
      <c r="O396" s="110"/>
      <c r="P396" s="110"/>
    </row>
    <row r="397" spans="1:16" s="111" customFormat="1" ht="12.75">
      <c r="A397" s="167"/>
      <c r="B397" s="168">
        <v>0.911</v>
      </c>
      <c r="C397" s="169" t="s">
        <v>205</v>
      </c>
      <c r="D397" s="170"/>
      <c r="E397" s="171">
        <v>80</v>
      </c>
      <c r="F397" s="172">
        <v>0</v>
      </c>
      <c r="G397" s="172">
        <v>0</v>
      </c>
      <c r="H397" s="172">
        <v>0</v>
      </c>
      <c r="I397" s="172">
        <v>0</v>
      </c>
      <c r="J397" s="172">
        <v>0</v>
      </c>
      <c r="K397" s="172">
        <v>0</v>
      </c>
      <c r="L397" s="172">
        <v>0</v>
      </c>
      <c r="M397" s="110"/>
      <c r="N397" s="110"/>
      <c r="O397" s="110"/>
      <c r="P397" s="110"/>
    </row>
    <row r="398" spans="1:16" s="111" customFormat="1" ht="6.75" customHeight="1">
      <c r="A398" s="70"/>
      <c r="B398" s="173"/>
      <c r="C398" s="173" t="s">
        <v>204</v>
      </c>
      <c r="D398" s="174"/>
      <c r="E398" s="174"/>
      <c r="F398" s="173"/>
      <c r="G398" s="173"/>
      <c r="H398" s="173"/>
      <c r="I398" s="173"/>
      <c r="J398" s="174"/>
      <c r="K398" s="173"/>
      <c r="L398" s="173"/>
      <c r="M398" s="110"/>
      <c r="N398" s="110"/>
      <c r="O398" s="110"/>
      <c r="P398" s="110"/>
    </row>
    <row r="399" spans="11:12" ht="12.75">
      <c r="K399" s="175"/>
      <c r="L399" s="175"/>
    </row>
    <row r="400" spans="11:12" ht="12.75">
      <c r="K400" s="175"/>
      <c r="L400" s="175"/>
    </row>
    <row r="401" spans="11:12" ht="12.75">
      <c r="K401" s="175"/>
      <c r="L401" s="175"/>
    </row>
    <row r="402" spans="11:12" ht="12.75">
      <c r="K402" s="175"/>
      <c r="L402" s="175"/>
    </row>
    <row r="403" spans="11:12" ht="12.75">
      <c r="K403" s="175"/>
      <c r="L403" s="175"/>
    </row>
    <row r="404" spans="11:12" ht="12.75">
      <c r="K404" s="175"/>
      <c r="L404" s="175"/>
    </row>
    <row r="405" spans="11:12" ht="12.75">
      <c r="K405" s="175"/>
      <c r="L405" s="175"/>
    </row>
    <row r="406" spans="11:12" ht="12.75">
      <c r="K406" s="175"/>
      <c r="L406" s="175"/>
    </row>
    <row r="407" spans="11:12" ht="12.75">
      <c r="K407" s="175"/>
      <c r="L407" s="175"/>
    </row>
    <row r="408" spans="11:12" ht="12.75">
      <c r="K408" s="175"/>
      <c r="L408" s="175"/>
    </row>
    <row r="409" spans="11:12" ht="12.75">
      <c r="K409" s="175"/>
      <c r="L409" s="175"/>
    </row>
    <row r="410" spans="11:12" ht="12.75">
      <c r="K410" s="175"/>
      <c r="L410" s="175"/>
    </row>
    <row r="411" spans="11:12" ht="12.75">
      <c r="K411" s="175"/>
      <c r="L411" s="175"/>
    </row>
    <row r="412" spans="11:12" ht="12.75">
      <c r="K412" s="175"/>
      <c r="L412" s="175"/>
    </row>
    <row r="413" spans="11:12" ht="12.75">
      <c r="K413" s="175"/>
      <c r="L413" s="175"/>
    </row>
    <row r="414" spans="11:12" ht="12.75">
      <c r="K414" s="175"/>
      <c r="L414" s="175"/>
    </row>
    <row r="415" spans="11:12" ht="12.75">
      <c r="K415" s="175"/>
      <c r="L415" s="175"/>
    </row>
    <row r="416" spans="11:12" ht="12.75">
      <c r="K416" s="175"/>
      <c r="L416" s="175"/>
    </row>
    <row r="417" spans="11:12" ht="12.75">
      <c r="K417" s="175"/>
      <c r="L417" s="175"/>
    </row>
    <row r="418" spans="11:12" ht="12.75">
      <c r="K418" s="175"/>
      <c r="L418" s="175"/>
    </row>
    <row r="419" spans="11:12" ht="12.75">
      <c r="K419" s="175"/>
      <c r="L419" s="175"/>
    </row>
    <row r="420" spans="11:12" ht="12.75">
      <c r="K420" s="175"/>
      <c r="L420" s="175"/>
    </row>
    <row r="421" spans="11:12" ht="12.75">
      <c r="K421" s="175"/>
      <c r="L421" s="175"/>
    </row>
    <row r="422" spans="11:12" ht="12.75">
      <c r="K422" s="175"/>
      <c r="L422" s="175"/>
    </row>
    <row r="423" spans="11:12" ht="12.75">
      <c r="K423" s="175"/>
      <c r="L423" s="175"/>
    </row>
    <row r="424" spans="11:12" ht="12.75">
      <c r="K424" s="175"/>
      <c r="L424" s="175"/>
    </row>
    <row r="425" spans="11:12" ht="12.75">
      <c r="K425" s="175"/>
      <c r="L425" s="175"/>
    </row>
    <row r="426" spans="11:12" ht="12.75">
      <c r="K426" s="175"/>
      <c r="L426" s="175"/>
    </row>
    <row r="427" spans="11:12" ht="12.75">
      <c r="K427" s="175"/>
      <c r="L427" s="175"/>
    </row>
    <row r="428" spans="11:12" ht="12.75">
      <c r="K428" s="175"/>
      <c r="L428" s="175"/>
    </row>
    <row r="429" spans="11:12" ht="12.75">
      <c r="K429" s="175"/>
      <c r="L429" s="175"/>
    </row>
    <row r="430" spans="11:12" ht="12.75">
      <c r="K430" s="175"/>
      <c r="L430" s="175"/>
    </row>
    <row r="431" spans="11:12" ht="12.75">
      <c r="K431" s="175"/>
      <c r="L431" s="175"/>
    </row>
    <row r="432" spans="11:12" ht="12.75">
      <c r="K432" s="175"/>
      <c r="L432" s="175"/>
    </row>
    <row r="433" spans="11:12" ht="12.75">
      <c r="K433" s="175"/>
      <c r="L433" s="175"/>
    </row>
    <row r="434" spans="11:12" ht="12.75">
      <c r="K434" s="175"/>
      <c r="L434" s="175"/>
    </row>
    <row r="435" spans="11:12" ht="12.75">
      <c r="K435" s="175"/>
      <c r="L435" s="175"/>
    </row>
    <row r="436" spans="11:12" ht="12.75">
      <c r="K436" s="175"/>
      <c r="L436" s="175"/>
    </row>
    <row r="437" spans="11:12" ht="12.75">
      <c r="K437" s="175"/>
      <c r="L437" s="175"/>
    </row>
    <row r="438" spans="11:12" ht="12.75">
      <c r="K438" s="175"/>
      <c r="L438" s="175"/>
    </row>
    <row r="439" spans="11:12" ht="12.75">
      <c r="K439" s="175"/>
      <c r="L439" s="175"/>
    </row>
    <row r="440" spans="11:12" ht="12.75">
      <c r="K440" s="175"/>
      <c r="L440" s="175"/>
    </row>
    <row r="441" spans="11:12" ht="12.75">
      <c r="K441" s="175"/>
      <c r="L441" s="175"/>
    </row>
    <row r="442" spans="11:12" ht="12.75">
      <c r="K442" s="175"/>
      <c r="L442" s="175"/>
    </row>
    <row r="443" spans="11:12" ht="12.75">
      <c r="K443" s="175"/>
      <c r="L443" s="175"/>
    </row>
    <row r="444" spans="11:12" ht="12.75">
      <c r="K444" s="175"/>
      <c r="L444" s="175"/>
    </row>
    <row r="445" spans="11:12" ht="12.75">
      <c r="K445" s="175"/>
      <c r="L445" s="175"/>
    </row>
    <row r="446" spans="11:12" ht="12.75">
      <c r="K446" s="175"/>
      <c r="L446" s="175"/>
    </row>
    <row r="447" spans="11:12" ht="12.75">
      <c r="K447" s="175"/>
      <c r="L447" s="175"/>
    </row>
    <row r="448" spans="11:12" ht="12.75">
      <c r="K448" s="175"/>
      <c r="L448" s="175"/>
    </row>
    <row r="449" spans="11:12" ht="12.75">
      <c r="K449" s="175"/>
      <c r="L449" s="175"/>
    </row>
    <row r="450" spans="11:12" ht="12.75">
      <c r="K450" s="175"/>
      <c r="L450" s="175"/>
    </row>
    <row r="451" spans="11:12" ht="12.75">
      <c r="K451" s="175"/>
      <c r="L451" s="175"/>
    </row>
    <row r="452" spans="11:12" ht="12.75">
      <c r="K452" s="175"/>
      <c r="L452" s="175"/>
    </row>
    <row r="453" spans="11:12" ht="12.75">
      <c r="K453" s="175"/>
      <c r="L453" s="175"/>
    </row>
    <row r="454" spans="11:12" ht="12.75">
      <c r="K454" s="175"/>
      <c r="L454" s="175"/>
    </row>
    <row r="455" spans="11:12" ht="12.75">
      <c r="K455" s="175"/>
      <c r="L455" s="175"/>
    </row>
    <row r="456" spans="11:12" ht="12.75">
      <c r="K456" s="175"/>
      <c r="L456" s="175"/>
    </row>
    <row r="457" spans="11:12" ht="12.75">
      <c r="K457" s="175"/>
      <c r="L457" s="175"/>
    </row>
    <row r="458" spans="11:12" ht="12.75">
      <c r="K458" s="175"/>
      <c r="L458" s="175"/>
    </row>
    <row r="459" spans="11:12" ht="12.75">
      <c r="K459" s="175"/>
      <c r="L459" s="175"/>
    </row>
    <row r="460" spans="11:12" ht="12.75">
      <c r="K460" s="175"/>
      <c r="L460" s="175"/>
    </row>
    <row r="461" spans="11:12" ht="12.75">
      <c r="K461" s="175"/>
      <c r="L461" s="175"/>
    </row>
    <row r="462" spans="11:12" ht="12.75">
      <c r="K462" s="175"/>
      <c r="L462" s="175"/>
    </row>
    <row r="463" spans="11:12" ht="12.75">
      <c r="K463" s="175"/>
      <c r="L463" s="175"/>
    </row>
    <row r="464" spans="11:12" ht="12.75">
      <c r="K464" s="175"/>
      <c r="L464" s="175"/>
    </row>
    <row r="465" spans="11:12" ht="12.75">
      <c r="K465" s="175"/>
      <c r="L465" s="175"/>
    </row>
    <row r="466" spans="11:12" ht="12.75">
      <c r="K466" s="175"/>
      <c r="L466" s="175"/>
    </row>
    <row r="467" spans="11:12" ht="12.75">
      <c r="K467" s="175"/>
      <c r="L467" s="175"/>
    </row>
    <row r="468" spans="11:12" ht="12.75">
      <c r="K468" s="175"/>
      <c r="L468" s="175"/>
    </row>
    <row r="469" spans="11:12" ht="12.75">
      <c r="K469" s="175"/>
      <c r="L469" s="175"/>
    </row>
    <row r="470" spans="11:12" ht="12.75">
      <c r="K470" s="175"/>
      <c r="L470" s="175"/>
    </row>
    <row r="471" spans="11:12" ht="12.75">
      <c r="K471" s="175"/>
      <c r="L471" s="175"/>
    </row>
    <row r="472" spans="11:12" ht="12.75">
      <c r="K472" s="175"/>
      <c r="L472" s="175"/>
    </row>
    <row r="473" spans="11:12" ht="12.75">
      <c r="K473" s="175"/>
      <c r="L473" s="175"/>
    </row>
    <row r="474" spans="11:12" ht="12.75">
      <c r="K474" s="175"/>
      <c r="L474" s="175"/>
    </row>
    <row r="475" spans="11:12" ht="12.75">
      <c r="K475" s="175"/>
      <c r="L475" s="175"/>
    </row>
    <row r="476" spans="11:12" ht="12.75">
      <c r="K476" s="175"/>
      <c r="L476" s="175"/>
    </row>
    <row r="477" spans="11:12" ht="12.75">
      <c r="K477" s="175"/>
      <c r="L477" s="175"/>
    </row>
    <row r="478" spans="11:12" ht="12.75">
      <c r="K478" s="175"/>
      <c r="L478" s="175"/>
    </row>
    <row r="479" spans="11:12" ht="12.75">
      <c r="K479" s="175"/>
      <c r="L479" s="175"/>
    </row>
    <row r="480" spans="11:12" ht="12.75">
      <c r="K480" s="175"/>
      <c r="L480" s="175"/>
    </row>
    <row r="481" spans="11:12" ht="12.75">
      <c r="K481" s="175"/>
      <c r="L481" s="175"/>
    </row>
    <row r="482" spans="11:12" ht="12.75">
      <c r="K482" s="175"/>
      <c r="L482" s="175"/>
    </row>
    <row r="483" spans="11:12" ht="12.75">
      <c r="K483" s="175"/>
      <c r="L483" s="175"/>
    </row>
    <row r="484" spans="11:12" ht="12.75">
      <c r="K484" s="175"/>
      <c r="L484" s="175"/>
    </row>
    <row r="485" spans="11:12" ht="12.75">
      <c r="K485" s="175"/>
      <c r="L485" s="175"/>
    </row>
  </sheetData>
  <sheetProtection/>
  <autoFilter ref="A24:L398"/>
  <mergeCells count="10">
    <mergeCell ref="C395:D395"/>
    <mergeCell ref="H22:I22"/>
    <mergeCell ref="J22:L22"/>
    <mergeCell ref="J23:L23"/>
    <mergeCell ref="H23:I23"/>
    <mergeCell ref="C4:D4"/>
    <mergeCell ref="D22:E22"/>
    <mergeCell ref="F22:G22"/>
    <mergeCell ref="F23:G23"/>
    <mergeCell ref="D23:E2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9" useFirstPageNumber="1" horizontalDpi="600" verticalDpi="600" orientation="landscape" paperSize="9" r:id="rId3"/>
  <headerFooter alignWithMargins="0">
    <oddHeader xml:space="preserve">&amp;C   </oddHeader>
    <oddFooter>&amp;C&amp;"Times New Roman,Bold"   Vol-IV     -   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.8515625" style="0" customWidth="1"/>
    <col min="2" max="2" width="7.28125" style="0" customWidth="1"/>
    <col min="3" max="4" width="4.8515625" style="0" customWidth="1"/>
    <col min="5" max="8" width="5.28125" style="0" customWidth="1"/>
  </cols>
  <sheetData>
    <row r="1" ht="12.75">
      <c r="A1" t="s">
        <v>249</v>
      </c>
    </row>
    <row r="3" spans="1:11" ht="12.75">
      <c r="A3" s="4" t="s">
        <v>247</v>
      </c>
      <c r="B3" s="189" t="s">
        <v>248</v>
      </c>
      <c r="C3" s="189"/>
      <c r="D3" s="189"/>
      <c r="E3" s="189"/>
      <c r="F3" s="189"/>
      <c r="G3" s="189"/>
      <c r="H3" s="4"/>
      <c r="I3" s="6" t="s">
        <v>18</v>
      </c>
      <c r="J3" s="6" t="s">
        <v>107</v>
      </c>
      <c r="K3" s="4" t="s">
        <v>20</v>
      </c>
    </row>
    <row r="4" spans="1:11" ht="12.75">
      <c r="A4">
        <v>1</v>
      </c>
      <c r="B4" s="1">
        <v>2045</v>
      </c>
      <c r="C4" s="1" t="s">
        <v>213</v>
      </c>
      <c r="D4" s="1" t="s">
        <v>214</v>
      </c>
      <c r="E4" s="1" t="s">
        <v>215</v>
      </c>
      <c r="F4" s="1" t="s">
        <v>216</v>
      </c>
      <c r="G4" s="1" t="s">
        <v>217</v>
      </c>
      <c r="H4" s="1"/>
      <c r="I4">
        <v>0</v>
      </c>
      <c r="J4">
        <v>505376</v>
      </c>
      <c r="K4">
        <f>J4+I4</f>
        <v>505376</v>
      </c>
    </row>
    <row r="5" spans="1:11" ht="12.75">
      <c r="A5">
        <v>2</v>
      </c>
      <c r="B5" s="1" t="s">
        <v>218</v>
      </c>
      <c r="C5" s="1" t="s">
        <v>217</v>
      </c>
      <c r="D5" s="1" t="s">
        <v>219</v>
      </c>
      <c r="E5" s="1" t="s">
        <v>215</v>
      </c>
      <c r="F5" s="1" t="s">
        <v>216</v>
      </c>
      <c r="G5" s="1" t="s">
        <v>217</v>
      </c>
      <c r="H5" s="1"/>
      <c r="I5">
        <v>0</v>
      </c>
      <c r="J5">
        <v>1851632</v>
      </c>
      <c r="K5">
        <f aca="true" t="shared" si="0" ref="K5:K34">J5+I5</f>
        <v>1851632</v>
      </c>
    </row>
    <row r="6" spans="1:11" ht="12.75">
      <c r="A6">
        <v>3</v>
      </c>
      <c r="B6" s="1" t="s">
        <v>218</v>
      </c>
      <c r="C6" s="1" t="s">
        <v>220</v>
      </c>
      <c r="D6" s="1" t="s">
        <v>219</v>
      </c>
      <c r="E6" s="1" t="s">
        <v>213</v>
      </c>
      <c r="F6" s="1" t="s">
        <v>216</v>
      </c>
      <c r="G6" s="1" t="s">
        <v>217</v>
      </c>
      <c r="H6" s="1"/>
      <c r="I6">
        <v>0</v>
      </c>
      <c r="J6">
        <v>1571232</v>
      </c>
      <c r="K6">
        <f t="shared" si="0"/>
        <v>1571232</v>
      </c>
    </row>
    <row r="7" spans="1:11" ht="12.75">
      <c r="A7">
        <v>4</v>
      </c>
      <c r="B7" s="1" t="s">
        <v>218</v>
      </c>
      <c r="C7" s="1" t="s">
        <v>220</v>
      </c>
      <c r="D7" s="1" t="s">
        <v>221</v>
      </c>
      <c r="E7" s="1" t="s">
        <v>222</v>
      </c>
      <c r="F7" s="1" t="s">
        <v>223</v>
      </c>
      <c r="G7" s="1" t="s">
        <v>217</v>
      </c>
      <c r="H7" s="1"/>
      <c r="I7">
        <v>0</v>
      </c>
      <c r="J7">
        <v>2606912</v>
      </c>
      <c r="K7">
        <f t="shared" si="0"/>
        <v>2606912</v>
      </c>
    </row>
    <row r="8" spans="1:11" ht="12.75">
      <c r="A8">
        <v>5</v>
      </c>
      <c r="B8" s="1" t="s">
        <v>218</v>
      </c>
      <c r="C8" s="1" t="s">
        <v>224</v>
      </c>
      <c r="D8" s="1" t="s">
        <v>219</v>
      </c>
      <c r="E8" s="1" t="s">
        <v>215</v>
      </c>
      <c r="F8" s="1" t="s">
        <v>216</v>
      </c>
      <c r="G8" s="1" t="s">
        <v>217</v>
      </c>
      <c r="H8" s="1"/>
      <c r="I8">
        <v>1271688</v>
      </c>
      <c r="J8">
        <v>0</v>
      </c>
      <c r="K8">
        <f t="shared" si="0"/>
        <v>1271688</v>
      </c>
    </row>
    <row r="9" spans="1:11" ht="12.75">
      <c r="A9">
        <v>6</v>
      </c>
      <c r="B9" s="1" t="s">
        <v>218</v>
      </c>
      <c r="C9" s="1" t="s">
        <v>220</v>
      </c>
      <c r="D9" s="1" t="s">
        <v>219</v>
      </c>
      <c r="E9" s="1" t="s">
        <v>213</v>
      </c>
      <c r="F9" s="1" t="s">
        <v>216</v>
      </c>
      <c r="G9" s="1" t="s">
        <v>217</v>
      </c>
      <c r="H9" s="1"/>
      <c r="I9">
        <v>487696</v>
      </c>
      <c r="J9">
        <v>0</v>
      </c>
      <c r="K9">
        <f t="shared" si="0"/>
        <v>487696</v>
      </c>
    </row>
    <row r="10" spans="1:11" ht="12.75">
      <c r="A10">
        <v>7</v>
      </c>
      <c r="B10" s="1" t="s">
        <v>218</v>
      </c>
      <c r="C10" s="1" t="s">
        <v>220</v>
      </c>
      <c r="D10" s="1" t="s">
        <v>219</v>
      </c>
      <c r="E10" s="1" t="s">
        <v>213</v>
      </c>
      <c r="F10" s="1" t="s">
        <v>225</v>
      </c>
      <c r="G10" s="1" t="s">
        <v>217</v>
      </c>
      <c r="H10" s="1"/>
      <c r="I10">
        <v>0</v>
      </c>
      <c r="J10">
        <v>852280</v>
      </c>
      <c r="K10">
        <f t="shared" si="0"/>
        <v>852280</v>
      </c>
    </row>
    <row r="11" spans="1:11" ht="12.75">
      <c r="A11">
        <v>8</v>
      </c>
      <c r="B11" s="1" t="s">
        <v>218</v>
      </c>
      <c r="C11" s="1" t="s">
        <v>220</v>
      </c>
      <c r="D11" s="1" t="s">
        <v>221</v>
      </c>
      <c r="E11" s="1" t="s">
        <v>222</v>
      </c>
      <c r="F11" s="1" t="s">
        <v>225</v>
      </c>
      <c r="G11" s="1" t="s">
        <v>217</v>
      </c>
      <c r="H11" s="1"/>
      <c r="I11">
        <v>0</v>
      </c>
      <c r="J11">
        <v>372416</v>
      </c>
      <c r="K11">
        <f t="shared" si="0"/>
        <v>372416</v>
      </c>
    </row>
    <row r="12" spans="1:11" ht="12.75">
      <c r="A12">
        <v>9</v>
      </c>
      <c r="B12" s="1" t="s">
        <v>218</v>
      </c>
      <c r="C12" s="1" t="s">
        <v>220</v>
      </c>
      <c r="D12" s="1" t="s">
        <v>219</v>
      </c>
      <c r="E12" s="1" t="s">
        <v>213</v>
      </c>
      <c r="F12" s="1" t="s">
        <v>225</v>
      </c>
      <c r="G12" s="1" t="s">
        <v>217</v>
      </c>
      <c r="H12" s="1"/>
      <c r="I12">
        <v>723584</v>
      </c>
      <c r="J12">
        <v>0</v>
      </c>
      <c r="K12">
        <f t="shared" si="0"/>
        <v>723584</v>
      </c>
    </row>
    <row r="13" spans="1:11" ht="12.75">
      <c r="A13">
        <v>10</v>
      </c>
      <c r="B13" s="1" t="s">
        <v>218</v>
      </c>
      <c r="C13" s="1" t="s">
        <v>220</v>
      </c>
      <c r="D13" s="1" t="s">
        <v>219</v>
      </c>
      <c r="E13" s="1" t="s">
        <v>213</v>
      </c>
      <c r="F13" s="1" t="s">
        <v>216</v>
      </c>
      <c r="G13" s="1" t="s">
        <v>226</v>
      </c>
      <c r="H13" s="1"/>
      <c r="I13">
        <v>1662103</v>
      </c>
      <c r="J13">
        <v>0</v>
      </c>
      <c r="K13">
        <f t="shared" si="0"/>
        <v>1662103</v>
      </c>
    </row>
    <row r="14" spans="1:11" ht="12.75">
      <c r="A14">
        <v>11</v>
      </c>
      <c r="B14" s="1" t="s">
        <v>227</v>
      </c>
      <c r="C14" s="1" t="s">
        <v>228</v>
      </c>
      <c r="D14" s="1" t="s">
        <v>229</v>
      </c>
      <c r="E14" s="1" t="s">
        <v>213</v>
      </c>
      <c r="F14" s="1" t="s">
        <v>223</v>
      </c>
      <c r="G14" s="1" t="s">
        <v>226</v>
      </c>
      <c r="H14" s="1"/>
      <c r="I14">
        <v>0</v>
      </c>
      <c r="J14">
        <v>480432</v>
      </c>
      <c r="K14">
        <f t="shared" si="0"/>
        <v>480432</v>
      </c>
    </row>
    <row r="15" spans="1:11" ht="12.75">
      <c r="A15">
        <v>12</v>
      </c>
      <c r="B15" s="1" t="s">
        <v>230</v>
      </c>
      <c r="C15" s="1" t="s">
        <v>220</v>
      </c>
      <c r="D15" s="1" t="s">
        <v>231</v>
      </c>
      <c r="E15" s="1" t="s">
        <v>215</v>
      </c>
      <c r="F15" s="1" t="s">
        <v>232</v>
      </c>
      <c r="G15" s="1" t="s">
        <v>226</v>
      </c>
      <c r="H15" s="1"/>
      <c r="I15">
        <v>0</v>
      </c>
      <c r="J15">
        <v>186208</v>
      </c>
      <c r="K15">
        <f t="shared" si="0"/>
        <v>186208</v>
      </c>
    </row>
    <row r="16" spans="1:11" ht="12.75">
      <c r="A16">
        <v>13</v>
      </c>
      <c r="B16" s="1" t="s">
        <v>233</v>
      </c>
      <c r="C16" s="1" t="s">
        <v>226</v>
      </c>
      <c r="D16" s="1" t="s">
        <v>234</v>
      </c>
      <c r="E16" s="1" t="s">
        <v>235</v>
      </c>
      <c r="F16" s="1" t="s">
        <v>223</v>
      </c>
      <c r="G16" s="1" t="s">
        <v>236</v>
      </c>
      <c r="H16" s="1"/>
      <c r="I16">
        <v>0</v>
      </c>
      <c r="J16">
        <v>2823956</v>
      </c>
      <c r="K16">
        <f t="shared" si="0"/>
        <v>2823956</v>
      </c>
    </row>
    <row r="17" spans="1:11" ht="12.75">
      <c r="A17">
        <v>14</v>
      </c>
      <c r="B17" s="1" t="s">
        <v>218</v>
      </c>
      <c r="C17" s="1" t="s">
        <v>220</v>
      </c>
      <c r="D17" s="1" t="s">
        <v>219</v>
      </c>
      <c r="E17" s="1" t="s">
        <v>213</v>
      </c>
      <c r="F17" s="1" t="s">
        <v>225</v>
      </c>
      <c r="G17" s="1" t="s">
        <v>226</v>
      </c>
      <c r="H17" s="1"/>
      <c r="I17">
        <v>277248</v>
      </c>
      <c r="J17">
        <v>0</v>
      </c>
      <c r="K17">
        <f t="shared" si="0"/>
        <v>277248</v>
      </c>
    </row>
    <row r="18" spans="1:11" ht="12.75">
      <c r="A18">
        <v>15</v>
      </c>
      <c r="B18" s="1" t="s">
        <v>233</v>
      </c>
      <c r="C18" s="1" t="s">
        <v>226</v>
      </c>
      <c r="D18" s="1" t="s">
        <v>229</v>
      </c>
      <c r="E18" s="1" t="s">
        <v>235</v>
      </c>
      <c r="F18" s="1" t="s">
        <v>225</v>
      </c>
      <c r="G18" s="1" t="s">
        <v>237</v>
      </c>
      <c r="H18" s="1"/>
      <c r="I18">
        <v>0</v>
      </c>
      <c r="J18">
        <v>1632260</v>
      </c>
      <c r="K18">
        <f t="shared" si="0"/>
        <v>1632260</v>
      </c>
    </row>
    <row r="19" spans="1:11" ht="12.75">
      <c r="A19">
        <v>16</v>
      </c>
      <c r="B19" s="1" t="s">
        <v>218</v>
      </c>
      <c r="C19" s="1" t="s">
        <v>224</v>
      </c>
      <c r="D19" s="1" t="s">
        <v>231</v>
      </c>
      <c r="E19" s="1" t="s">
        <v>213</v>
      </c>
      <c r="F19" s="1" t="s">
        <v>223</v>
      </c>
      <c r="G19" s="1" t="s">
        <v>238</v>
      </c>
      <c r="H19" s="1"/>
      <c r="I19">
        <v>0</v>
      </c>
      <c r="J19">
        <v>138880</v>
      </c>
      <c r="K19">
        <f t="shared" si="0"/>
        <v>138880</v>
      </c>
    </row>
    <row r="20" spans="1:11" ht="12.75">
      <c r="A20">
        <v>17</v>
      </c>
      <c r="B20" s="1" t="s">
        <v>230</v>
      </c>
      <c r="C20" s="1" t="s">
        <v>220</v>
      </c>
      <c r="D20" s="1" t="s">
        <v>231</v>
      </c>
      <c r="E20" s="1" t="s">
        <v>215</v>
      </c>
      <c r="F20" s="1" t="s">
        <v>239</v>
      </c>
      <c r="G20" s="1" t="s">
        <v>226</v>
      </c>
      <c r="H20" s="1"/>
      <c r="I20">
        <v>0</v>
      </c>
      <c r="J20">
        <v>385952</v>
      </c>
      <c r="K20">
        <f t="shared" si="0"/>
        <v>385952</v>
      </c>
    </row>
    <row r="21" spans="1:11" ht="12.75">
      <c r="A21">
        <v>18</v>
      </c>
      <c r="B21" s="1" t="s">
        <v>218</v>
      </c>
      <c r="C21" s="1" t="s">
        <v>220</v>
      </c>
      <c r="D21" s="1" t="s">
        <v>219</v>
      </c>
      <c r="E21" s="1" t="s">
        <v>213</v>
      </c>
      <c r="F21" s="1" t="s">
        <v>216</v>
      </c>
      <c r="G21" s="1" t="s">
        <v>240</v>
      </c>
      <c r="H21" s="1"/>
      <c r="I21">
        <v>1285000</v>
      </c>
      <c r="J21">
        <v>0</v>
      </c>
      <c r="K21">
        <f t="shared" si="0"/>
        <v>1285000</v>
      </c>
    </row>
    <row r="22" spans="1:11" ht="12.75">
      <c r="A22">
        <v>19</v>
      </c>
      <c r="B22" s="1" t="s">
        <v>218</v>
      </c>
      <c r="C22" s="1" t="s">
        <v>220</v>
      </c>
      <c r="D22" s="1" t="s">
        <v>219</v>
      </c>
      <c r="E22" s="1" t="s">
        <v>213</v>
      </c>
      <c r="F22" s="1" t="s">
        <v>216</v>
      </c>
      <c r="G22" s="1" t="s">
        <v>241</v>
      </c>
      <c r="H22" s="1"/>
      <c r="I22">
        <v>368500</v>
      </c>
      <c r="J22">
        <v>0</v>
      </c>
      <c r="K22">
        <f t="shared" si="0"/>
        <v>368500</v>
      </c>
    </row>
    <row r="23" spans="1:11" ht="12.75">
      <c r="A23">
        <v>20</v>
      </c>
      <c r="B23" s="1" t="s">
        <v>218</v>
      </c>
      <c r="C23" s="1" t="s">
        <v>220</v>
      </c>
      <c r="D23" s="1" t="s">
        <v>219</v>
      </c>
      <c r="E23" s="1" t="s">
        <v>213</v>
      </c>
      <c r="F23" s="1" t="s">
        <v>225</v>
      </c>
      <c r="G23" s="1" t="s">
        <v>240</v>
      </c>
      <c r="H23" s="1"/>
      <c r="I23">
        <v>614000</v>
      </c>
      <c r="J23">
        <v>0</v>
      </c>
      <c r="K23">
        <f t="shared" si="0"/>
        <v>614000</v>
      </c>
    </row>
    <row r="24" spans="1:11" ht="12.75">
      <c r="A24">
        <v>21</v>
      </c>
      <c r="B24" s="1" t="s">
        <v>218</v>
      </c>
      <c r="C24" s="1" t="s">
        <v>220</v>
      </c>
      <c r="D24" s="1" t="s">
        <v>219</v>
      </c>
      <c r="E24" s="1" t="s">
        <v>213</v>
      </c>
      <c r="F24" s="1" t="s">
        <v>225</v>
      </c>
      <c r="G24" s="1" t="s">
        <v>241</v>
      </c>
      <c r="H24" s="1"/>
      <c r="I24">
        <v>197500</v>
      </c>
      <c r="J24">
        <v>0</v>
      </c>
      <c r="K24">
        <f t="shared" si="0"/>
        <v>197500</v>
      </c>
    </row>
    <row r="25" spans="1:11" ht="12.75">
      <c r="A25">
        <v>22</v>
      </c>
      <c r="B25" s="1" t="s">
        <v>218</v>
      </c>
      <c r="C25" s="1" t="s">
        <v>217</v>
      </c>
      <c r="D25" s="1" t="s">
        <v>231</v>
      </c>
      <c r="E25" s="1" t="s">
        <v>213</v>
      </c>
      <c r="F25" s="1" t="s">
        <v>216</v>
      </c>
      <c r="G25" s="1" t="s">
        <v>236</v>
      </c>
      <c r="H25" s="1"/>
      <c r="I25">
        <v>0</v>
      </c>
      <c r="J25">
        <v>1196580</v>
      </c>
      <c r="K25">
        <f t="shared" si="0"/>
        <v>1196580</v>
      </c>
    </row>
    <row r="26" spans="1:11" ht="12.75">
      <c r="A26">
        <v>23</v>
      </c>
      <c r="B26" s="1" t="s">
        <v>233</v>
      </c>
      <c r="C26" s="1" t="s">
        <v>226</v>
      </c>
      <c r="D26" s="1" t="s">
        <v>229</v>
      </c>
      <c r="E26" s="1" t="s">
        <v>235</v>
      </c>
      <c r="F26" s="1" t="s">
        <v>223</v>
      </c>
      <c r="G26" s="1" t="s">
        <v>237</v>
      </c>
      <c r="H26" s="1"/>
      <c r="I26">
        <v>0</v>
      </c>
      <c r="J26">
        <v>300000</v>
      </c>
      <c r="K26">
        <f t="shared" si="0"/>
        <v>300000</v>
      </c>
    </row>
    <row r="27" spans="1:11" ht="12.75">
      <c r="A27">
        <v>24</v>
      </c>
      <c r="B27" s="1" t="s">
        <v>218</v>
      </c>
      <c r="C27" s="1" t="s">
        <v>220</v>
      </c>
      <c r="D27" s="1" t="s">
        <v>221</v>
      </c>
      <c r="E27" s="1" t="s">
        <v>222</v>
      </c>
      <c r="F27" s="1" t="s">
        <v>223</v>
      </c>
      <c r="G27" s="1" t="s">
        <v>242</v>
      </c>
      <c r="H27" s="1"/>
      <c r="I27">
        <v>1150000</v>
      </c>
      <c r="J27">
        <v>0</v>
      </c>
      <c r="K27">
        <f t="shared" si="0"/>
        <v>1150000</v>
      </c>
    </row>
    <row r="28" spans="1:11" ht="12.75">
      <c r="A28">
        <v>25</v>
      </c>
      <c r="B28" s="1">
        <v>2217</v>
      </c>
      <c r="C28" s="1">
        <v>80</v>
      </c>
      <c r="D28" s="1">
        <v>800</v>
      </c>
      <c r="E28" s="1" t="s">
        <v>222</v>
      </c>
      <c r="F28" s="1" t="s">
        <v>223</v>
      </c>
      <c r="G28" s="1" t="s">
        <v>243</v>
      </c>
      <c r="I28">
        <v>650000</v>
      </c>
      <c r="J28">
        <v>0</v>
      </c>
      <c r="K28">
        <f t="shared" si="0"/>
        <v>650000</v>
      </c>
    </row>
    <row r="29" spans="1:11" ht="12.75">
      <c r="A29">
        <v>26</v>
      </c>
      <c r="B29" s="1" t="s">
        <v>218</v>
      </c>
      <c r="C29" s="1">
        <v>80</v>
      </c>
      <c r="D29" s="1">
        <v>800</v>
      </c>
      <c r="E29" s="1" t="s">
        <v>222</v>
      </c>
      <c r="F29" s="1" t="s">
        <v>225</v>
      </c>
      <c r="G29" s="1" t="s">
        <v>242</v>
      </c>
      <c r="I29">
        <v>250000</v>
      </c>
      <c r="J29">
        <v>0</v>
      </c>
      <c r="K29">
        <f t="shared" si="0"/>
        <v>250000</v>
      </c>
    </row>
    <row r="30" spans="1:11" ht="12.75">
      <c r="A30">
        <v>27</v>
      </c>
      <c r="B30" s="1" t="s">
        <v>218</v>
      </c>
      <c r="C30" s="1">
        <v>80</v>
      </c>
      <c r="D30" s="1">
        <v>800</v>
      </c>
      <c r="E30" s="1" t="s">
        <v>222</v>
      </c>
      <c r="F30" s="1" t="s">
        <v>225</v>
      </c>
      <c r="G30" s="1" t="s">
        <v>243</v>
      </c>
      <c r="I30">
        <v>200000</v>
      </c>
      <c r="J30">
        <v>0</v>
      </c>
      <c r="K30">
        <f t="shared" si="0"/>
        <v>200000</v>
      </c>
    </row>
    <row r="31" spans="1:11" ht="12.75">
      <c r="A31">
        <v>28</v>
      </c>
      <c r="B31" s="1" t="s">
        <v>230</v>
      </c>
      <c r="C31" s="1" t="s">
        <v>220</v>
      </c>
      <c r="D31" s="1" t="s">
        <v>231</v>
      </c>
      <c r="E31" s="1" t="s">
        <v>222</v>
      </c>
      <c r="F31" s="1" t="s">
        <v>239</v>
      </c>
      <c r="G31" s="1" t="s">
        <v>244</v>
      </c>
      <c r="I31">
        <v>0</v>
      </c>
      <c r="J31">
        <v>800000</v>
      </c>
      <c r="K31">
        <f t="shared" si="0"/>
        <v>800000</v>
      </c>
    </row>
    <row r="32" spans="1:11" ht="12.75">
      <c r="A32">
        <v>29</v>
      </c>
      <c r="B32" s="1" t="s">
        <v>230</v>
      </c>
      <c r="C32" s="1" t="s">
        <v>220</v>
      </c>
      <c r="D32" s="1" t="s">
        <v>231</v>
      </c>
      <c r="E32" s="1" t="s">
        <v>222</v>
      </c>
      <c r="F32" s="1" t="s">
        <v>232</v>
      </c>
      <c r="G32" s="1" t="s">
        <v>244</v>
      </c>
      <c r="I32">
        <v>0</v>
      </c>
      <c r="J32">
        <v>500000</v>
      </c>
      <c r="K32">
        <f t="shared" si="0"/>
        <v>500000</v>
      </c>
    </row>
    <row r="33" spans="1:11" ht="12.75">
      <c r="A33">
        <v>30</v>
      </c>
      <c r="B33" s="1" t="s">
        <v>245</v>
      </c>
      <c r="C33" s="1" t="s">
        <v>226</v>
      </c>
      <c r="D33" s="1" t="s">
        <v>246</v>
      </c>
      <c r="E33" s="1" t="s">
        <v>235</v>
      </c>
      <c r="F33" s="2" t="s">
        <v>223</v>
      </c>
      <c r="G33" s="2" t="s">
        <v>236</v>
      </c>
      <c r="I33">
        <v>950000</v>
      </c>
      <c r="J33">
        <v>0</v>
      </c>
      <c r="K33">
        <f t="shared" si="0"/>
        <v>950000</v>
      </c>
    </row>
    <row r="34" spans="1:11" ht="12.75">
      <c r="A34">
        <v>31</v>
      </c>
      <c r="B34" s="1" t="s">
        <v>245</v>
      </c>
      <c r="C34" s="1" t="s">
        <v>226</v>
      </c>
      <c r="D34" s="1" t="s">
        <v>246</v>
      </c>
      <c r="E34" s="1" t="s">
        <v>235</v>
      </c>
      <c r="F34" s="3">
        <v>48</v>
      </c>
      <c r="G34" s="3">
        <v>71</v>
      </c>
      <c r="I34">
        <v>500000</v>
      </c>
      <c r="J34">
        <v>0</v>
      </c>
      <c r="K34">
        <f t="shared" si="0"/>
        <v>500000</v>
      </c>
    </row>
    <row r="35" spans="1:11" ht="12.75">
      <c r="A35" s="4"/>
      <c r="B35" s="4"/>
      <c r="C35" s="4"/>
      <c r="D35" s="4"/>
      <c r="E35" s="4"/>
      <c r="F35" s="5" t="s">
        <v>20</v>
      </c>
      <c r="G35" s="4"/>
      <c r="H35" s="4"/>
      <c r="I35" s="4">
        <f>SUM(I4:I34)</f>
        <v>10587319</v>
      </c>
      <c r="J35" s="4">
        <f>SUM(J4:J34)</f>
        <v>16204116</v>
      </c>
      <c r="K35" s="4">
        <f>SUM(K4:K34)</f>
        <v>26791435</v>
      </c>
    </row>
  </sheetData>
  <sheetProtection/>
  <mergeCells count="1">
    <mergeCell ref="B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2011-03-22T11:39:58Z</cp:lastPrinted>
  <dcterms:created xsi:type="dcterms:W3CDTF">2004-06-02T16:28:26Z</dcterms:created>
  <dcterms:modified xsi:type="dcterms:W3CDTF">2011-03-31T07:52:39Z</dcterms:modified>
  <cp:category/>
  <cp:version/>
  <cp:contentType/>
  <cp:contentStatus/>
</cp:coreProperties>
</file>